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5" yWindow="285" windowWidth="12585" windowHeight="9120" tabRatio="737" activeTab="1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'REESTR'!$A$2:$C$768</definedName>
    <definedName name="LIST_ORG_VS">'REESTR_ORG'!$A$2:$H$88</definedName>
    <definedName name="LOAD1">'Справочники'!$G$33:$I$37,'Справочники'!$G$7:$I$7,P1_LOAD1</definedName>
    <definedName name="mo">'Справочники'!$F$10</definedName>
    <definedName name="MO_LIST_10">'REESTR'!$B$136:$B$151</definedName>
    <definedName name="MO_LIST_11">'REESTR'!$B$152:$B$170</definedName>
    <definedName name="MO_LIST_12">'REESTR'!$B$171:$B$197</definedName>
    <definedName name="MO_LIST_13">'REESTR'!$B$198:$B$227</definedName>
    <definedName name="MO_LIST_14">'REESTR'!$B$228:$B$237</definedName>
    <definedName name="MO_LIST_15">'REESTR'!$B$238:$B$250</definedName>
    <definedName name="MO_LIST_16">'REESTR'!$B$251:$B$267</definedName>
    <definedName name="MO_LIST_17">'REESTR'!$B$268:$B$282</definedName>
    <definedName name="MO_LIST_18">'REESTR'!$B$283:$B$297</definedName>
    <definedName name="MO_LIST_19">'REESTR'!$B$298:$B$311</definedName>
    <definedName name="MO_LIST_2">'REESTR'!$B$2:$B$12</definedName>
    <definedName name="MO_LIST_20">'REESTR'!$B$312:$B$334</definedName>
    <definedName name="MO_LIST_21">'REESTR'!$B$335:$B$347</definedName>
    <definedName name="MO_LIST_22">'REESTR'!$B$348:$B$355</definedName>
    <definedName name="MO_LIST_23">'REESTR'!$B$356:$B$370</definedName>
    <definedName name="MO_LIST_24">'REESTR'!$B$371:$B$390</definedName>
    <definedName name="MO_LIST_25">'REESTR'!$B$391:$B$417</definedName>
    <definedName name="MO_LIST_26">'REESTR'!$B$418:$B$440</definedName>
    <definedName name="MO_LIST_27">'REESTR'!$B$441:$B$453</definedName>
    <definedName name="MO_LIST_28">'REESTR'!$B$454:$B$464</definedName>
    <definedName name="MO_LIST_29">'REESTR'!$B$465:$B$482</definedName>
    <definedName name="MO_LIST_3">'REESTR'!$B$13:$B$38</definedName>
    <definedName name="MO_LIST_30">'REESTR'!$B$483:$B$498</definedName>
    <definedName name="MO_LIST_31">'REESTR'!$B$499:$B$515</definedName>
    <definedName name="MO_LIST_32">'REESTR'!$B$516:$B$538</definedName>
    <definedName name="MO_LIST_33">'REESTR'!$B$539:$B$552</definedName>
    <definedName name="MO_LIST_34">'REESTR'!$B$553:$B$572</definedName>
    <definedName name="MO_LIST_35">'REESTR'!$B$573:$B$585</definedName>
    <definedName name="MO_LIST_36">'REESTR'!$B$586:$B$628</definedName>
    <definedName name="MO_LIST_37">'REESTR'!$B$629:$B$645</definedName>
    <definedName name="MO_LIST_38">'REESTR'!$B$646:$B$670</definedName>
    <definedName name="MO_LIST_39">'REESTR'!$B$671:$B$694</definedName>
    <definedName name="MO_LIST_4">'REESTR'!$B$39:$B$52</definedName>
    <definedName name="MO_LIST_40">'REESTR'!$B$695:$B$708</definedName>
    <definedName name="MO_LIST_41">'REESTR'!$B$709:$B$722</definedName>
    <definedName name="MO_LIST_42">'REESTR'!$B$723:$B$748</definedName>
    <definedName name="MO_LIST_43">'REESTR'!$B$749:$B$750</definedName>
    <definedName name="MO_LIST_44">'REESTR'!$B$751:$B$752</definedName>
    <definedName name="MO_LIST_45">'REESTR'!$B$753:$B$754</definedName>
    <definedName name="MO_LIST_46">'REESTR'!$B$755:$B$756</definedName>
    <definedName name="MO_LIST_47">'REESTR'!$B$757:$B$758</definedName>
    <definedName name="MO_LIST_48">'REESTR'!$B$759:$B$760</definedName>
    <definedName name="MO_LIST_49">'REESTR'!$B$761:$B$762</definedName>
    <definedName name="MO_LIST_5">'REESTR'!$B$53:$B$66</definedName>
    <definedName name="MO_LIST_50">'REESTR'!$B$763:$B$764</definedName>
    <definedName name="MO_LIST_51">'REESTR'!$B$765:$B$766</definedName>
    <definedName name="MO_LIST_52">'REESTR'!$B$767:$B$768</definedName>
    <definedName name="MO_LIST_6">'REESTR'!$B$67:$B$82</definedName>
    <definedName name="MO_LIST_7">'REESTR'!$B$83:$B$103</definedName>
    <definedName name="MO_LIST_8">'REESTR'!$B$104:$B$124</definedName>
    <definedName name="MO_LIST_9">'REESTR'!$B$125:$B$135</definedName>
    <definedName name="MO_LIST1">'REESTR'!$J$2:$J$518</definedName>
    <definedName name="mo_n">'Справочники'!$F$10</definedName>
    <definedName name="mr">'Справочники'!$F$9</definedName>
    <definedName name="MR_LIST">'REESTR'!$D$2:$D$52</definedName>
    <definedName name="od_et">'et_union'!$A$3:$Q$3</definedName>
    <definedName name="oktmo">'Справочники'!$H$10</definedName>
    <definedName name="OKTMO_LIST1">'REESTR'!$H$2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<sst xmlns="http://schemas.openxmlformats.org/spreadsheetml/2006/main" count="3753" uniqueCount="2299">
  <si>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</si>
  <si>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</si>
  <si>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</si>
  <si>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</si>
  <si>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</si>
  <si>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</si>
  <si>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</si>
  <si>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</si>
  <si>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</si>
  <si>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</si>
  <si>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</si>
  <si>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</si>
  <si>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</si>
  <si>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</si>
  <si>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</si>
  <si>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</si>
  <si>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</si>
  <si>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</si>
  <si>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</si>
  <si>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</si>
  <si>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</si>
  <si>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</si>
  <si>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</si>
  <si>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</si>
  <si>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</si>
  <si>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</si>
  <si>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</si>
  <si>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</si>
  <si>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</si>
  <si>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</si>
  <si>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</si>
  <si>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</si>
  <si>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</si>
  <si>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</si>
  <si>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</si>
  <si>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</si>
  <si>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</si>
  <si>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</si>
  <si>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</si>
  <si>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</si>
  <si>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</si>
  <si>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</si>
  <si>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</si>
  <si>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</si>
  <si>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</si>
  <si>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</si>
  <si>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</si>
  <si>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</si>
  <si>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</si>
  <si>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</si>
  <si>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</si>
  <si>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</si>
  <si>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</si>
  <si>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</si>
  <si>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</si>
  <si>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</si>
  <si>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</si>
  <si>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</si>
  <si>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</si>
  <si>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</si>
  <si>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</si>
  <si>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</si>
  <si>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</si>
  <si>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</si>
  <si>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</si>
  <si>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</si>
  <si>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</si>
  <si>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</si>
  <si>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</si>
  <si>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</si>
  <si>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</si>
  <si>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</si>
  <si>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</si>
  <si>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</si>
  <si>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</si>
  <si>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</si>
  <si>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</si>
  <si>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</si>
  <si>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</si>
  <si>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</si>
  <si>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</si>
  <si>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</si>
  <si>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</si>
  <si>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</si>
  <si>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</si>
  <si>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</si>
  <si>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</si>
  <si>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</si>
  <si>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</si>
  <si>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</si>
  <si>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</si>
  <si>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</si>
  <si>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</si>
  <si>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</si>
  <si>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</si>
  <si>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</si>
  <si>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</si>
  <si>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</si>
  <si>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</si>
  <si>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</si>
  <si>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</si>
  <si>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</si>
  <si>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</si>
  <si>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</si>
  <si>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</si>
  <si>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</si>
  <si>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</si>
  <si>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</si>
  <si>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</si>
  <si>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</si>
  <si>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</si>
  <si>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</si>
  <si>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</si>
  <si>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</si>
  <si>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</si>
  <si>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</si>
  <si>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</si>
  <si>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</si>
  <si>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</si>
  <si>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</si>
  <si>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</si>
  <si>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</si>
  <si>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</si>
  <si>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</si>
  <si>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</si>
  <si>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</si>
  <si>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</si>
  <si>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</si>
  <si>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</si>
  <si>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</si>
  <si>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</si>
  <si>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</si>
  <si>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</si>
  <si>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</si>
  <si>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</si>
  <si>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</si>
  <si>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</si>
  <si>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</si>
  <si>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</si>
  <si>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</si>
  <si>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</si>
  <si>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</si>
  <si>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</si>
  <si>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</si>
  <si>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</si>
  <si>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</si>
  <si>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</si>
  <si>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</si>
  <si>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</si>
  <si>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</si>
  <si>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</si>
  <si>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</si>
  <si>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</si>
  <si>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</si>
  <si>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</si>
  <si>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</si>
  <si>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</si>
  <si>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</si>
  <si>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</si>
  <si>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</si>
  <si>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</si>
  <si>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</si>
  <si>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</si>
  <si>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</si>
  <si>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</si>
  <si>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</si>
  <si>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</si>
  <si>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</si>
  <si>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</si>
  <si>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</si>
  <si>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</si>
  <si>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</si>
  <si>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</si>
  <si>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</si>
  <si>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</si>
  <si>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</si>
  <si>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</si>
  <si>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</si>
  <si>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</si>
  <si>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</si>
  <si>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</si>
  <si>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</si>
  <si>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</si>
  <si>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</si>
  <si>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</si>
  <si>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</si>
  <si>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</si>
  <si>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</si>
  <si>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</si>
  <si>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</si>
  <si>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</si>
  <si>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</si>
  <si>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</si>
  <si>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</si>
  <si>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</si>
  <si>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</si>
  <si>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</si>
  <si>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</si>
  <si>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</si>
  <si>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</si>
  <si>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</si>
  <si>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</si>
  <si>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</si>
  <si>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</si>
  <si>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</si>
  <si>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</si>
  <si>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</si>
  <si>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</si>
  <si>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</si>
  <si>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</si>
  <si>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</si>
  <si>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</si>
  <si>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</si>
  <si>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</si>
  <si>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</si>
  <si>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</si>
  <si>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</si>
  <si>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</si>
  <si>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</si>
  <si>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</si>
  <si>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</si>
  <si>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</si>
  <si>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</si>
  <si>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</si>
  <si>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</si>
  <si>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</si>
  <si>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</si>
  <si>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</si>
  <si>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</si>
  <si>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</si>
  <si>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</si>
  <si>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</si>
  <si>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</si>
  <si>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</si>
  <si>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</si>
  <si>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</si>
  <si>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</si>
  <si>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</si>
  <si>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</si>
  <si>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</si>
  <si>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</si>
  <si>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</si>
  <si>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</si>
  <si>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</si>
  <si>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</si>
  <si>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</si>
  <si>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</si>
  <si>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</si>
  <si>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</si>
  <si>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</si>
  <si>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</si>
  <si>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</si>
  <si>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</si>
  <si>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</si>
  <si>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</si>
  <si>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</si>
  <si>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</si>
  <si>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</si>
  <si>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</si>
  <si>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</si>
  <si>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</si>
  <si>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</si>
  <si>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</si>
  <si>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</si>
  <si>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</si>
  <si>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</si>
  <si>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</si>
  <si>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</si>
  <si>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</si>
  <si>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</si>
  <si>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</si>
  <si>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</si>
  <si>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</si>
  <si>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</si>
  <si>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</si>
  <si>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</si>
  <si>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</si>
  <si>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</si>
  <si>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</si>
  <si>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</si>
  <si>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</si>
  <si>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</si>
  <si>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</si>
  <si>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</si>
  <si>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</si>
  <si>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</si>
  <si>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</si>
  <si>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</si>
  <si>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</si>
  <si>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</si>
  <si>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</si>
  <si>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</si>
  <si>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</si>
  <si>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</si>
  <si>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</si>
  <si>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</si>
  <si>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</si>
  <si>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</si>
  <si>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</si>
  <si>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</si>
  <si>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</si>
  <si>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</si>
  <si>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</si>
  <si>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</si>
  <si>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</si>
  <si>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</si>
  <si>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</si>
  <si>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</si>
  <si>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</si>
  <si>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</si>
  <si>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</si>
  <si>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</si>
  <si>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</si>
  <si>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</si>
  <si>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</si>
  <si>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</si>
  <si>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</si>
  <si>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</si>
  <si>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</si>
  <si>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</si>
  <si>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</si>
  <si>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</si>
  <si>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</si>
  <si>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</si>
  <si>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</si>
  <si>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</si>
  <si>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</si>
  <si>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</si>
  <si>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</si>
  <si>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</si>
  <si>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</si>
  <si>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</si>
  <si>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</si>
  <si>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</si>
  <si>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</si>
  <si>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</si>
  <si>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</si>
  <si>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</si>
  <si>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</si>
  <si>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</si>
  <si>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</si>
  <si>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</si>
  <si>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</si>
  <si>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</si>
  <si>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</si>
  <si>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</si>
  <si>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</si>
  <si>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</si>
  <si>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</si>
  <si>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</si>
  <si>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</si>
  <si>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</si>
  <si>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</si>
  <si>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</si>
  <si>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</si>
  <si>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</si>
  <si>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</si>
  <si>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</si>
  <si>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</si>
  <si>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</si>
  <si>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</si>
  <si>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</si>
  <si>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</si>
  <si>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</si>
  <si>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</si>
  <si>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</si>
  <si>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</si>
  <si>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</si>
  <si>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</si>
  <si>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</si>
  <si>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</si>
  <si>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</si>
  <si>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</si>
  <si>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</si>
  <si>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</si>
  <si>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</si>
  <si>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</si>
  <si>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</si>
  <si>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</si>
  <si>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</si>
  <si>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</si>
  <si>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</si>
  <si>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</si>
  <si>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</si>
  <si>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</si>
  <si>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</si>
  <si>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</si>
  <si>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</si>
  <si>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</si>
  <si>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</si>
  <si>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</si>
  <si>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</si>
  <si>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</si>
  <si>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</si>
  <si>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</si>
  <si>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</si>
  <si>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</si>
  <si>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</si>
  <si>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</si>
  <si>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</si>
  <si>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</si>
  <si>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</si>
  <si>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</si>
  <si>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</si>
  <si>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</si>
  <si>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</si>
  <si>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</si>
  <si>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</si>
  <si>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</si>
  <si>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</si>
  <si>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</si>
  <si>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</si>
  <si>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</si>
  <si>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</si>
  <si>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</si>
  <si>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</si>
  <si>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</si>
  <si>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</si>
  <si>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</si>
  <si>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</si>
  <si>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</si>
  <si>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</si>
  <si>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</si>
  <si>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</si>
  <si>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</si>
  <si>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</si>
  <si>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</si>
  <si>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</si>
  <si>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</si>
  <si>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</si>
  <si>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</si>
  <si>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</si>
  <si>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</si>
  <si>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</si>
  <si>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</si>
  <si>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</si>
  <si>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</si>
  <si>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</si>
  <si>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</si>
  <si>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</si>
  <si>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</si>
  <si>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</si>
  <si>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</si>
  <si>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</si>
  <si>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</si>
  <si>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</si>
  <si>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</si>
  <si>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</si>
  <si>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</si>
  <si>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</si>
  <si>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</si>
  <si>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</si>
  <si>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</si>
  <si>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</si>
  <si>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</si>
  <si>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</si>
  <si>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</si>
  <si>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</si>
  <si>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</si>
  <si>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</si>
  <si>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</si>
  <si>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</si>
  <si>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</si>
  <si>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</si>
  <si>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</si>
  <si>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</si>
  <si>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</si>
  <si>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</si>
  <si>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</si>
  <si>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</si>
  <si>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</si>
  <si>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</si>
  <si>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</si>
  <si>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</si>
  <si>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</si>
  <si>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</si>
  <si>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</si>
  <si>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</si>
  <si>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</si>
  <si>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</si>
  <si>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</si>
  <si>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</si>
  <si>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</si>
  <si>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</si>
  <si>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</si>
  <si>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</si>
  <si>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</si>
  <si>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</si>
  <si>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</si>
  <si>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</si>
  <si>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</si>
  <si>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</si>
  <si>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</si>
  <si>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</si>
  <si>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</si>
  <si>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</si>
  <si>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</si>
  <si>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</si>
  <si>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</si>
  <si>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</si>
  <si>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</si>
  <si>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</si>
  <si>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</si>
  <si>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</si>
  <si>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</si>
  <si>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</si>
  <si>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</si>
  <si>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</si>
  <si>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</si>
  <si>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</si>
  <si>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</si>
  <si>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</si>
  <si>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</si>
  <si>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</si>
  <si>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</si>
  <si>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</si>
  <si>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</si>
  <si>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</si>
  <si>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</si>
  <si>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</si>
  <si>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</si>
  <si>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</si>
  <si>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</si>
  <si>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</si>
  <si>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</si>
  <si>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</si>
  <si>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</si>
  <si>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</si>
  <si>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</si>
  <si>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</si>
  <si>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</si>
  <si>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</si>
  <si>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</si>
  <si>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</si>
  <si>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</si>
  <si>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</si>
  <si>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</si>
  <si>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</si>
  <si>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</si>
  <si>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</si>
  <si>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</si>
  <si>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</si>
  <si>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</si>
  <si>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</si>
  <si>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</si>
  <si>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</si>
  <si>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</si>
  <si>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</si>
  <si>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</si>
  <si>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</si>
  <si>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</si>
  <si>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</si>
  <si>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</si>
  <si>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</si>
  <si>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</si>
  <si>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</si>
  <si>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</si>
  <si>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</si>
  <si>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</si>
  <si>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</si>
  <si>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</si>
  <si>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</si>
  <si>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</si>
  <si>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</si>
  <si>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</si>
  <si>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</si>
  <si>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</si>
  <si>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</si>
  <si>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</si>
  <si>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</si>
  <si>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</si>
  <si>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</si>
  <si>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</si>
  <si>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</si>
  <si>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</si>
  <si>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</si>
  <si>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</si>
  <si>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</si>
  <si>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</si>
  <si>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</si>
  <si>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</si>
  <si>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</si>
  <si>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</si>
  <si>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</si>
  <si>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</si>
  <si>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</si>
  <si>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</si>
  <si>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</si>
  <si>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</si>
  <si>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</si>
  <si>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</si>
  <si>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</si>
  <si>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</si>
  <si>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</si>
  <si>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</si>
  <si>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</si>
  <si>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</si>
  <si>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</si>
  <si>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</si>
  <si>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</si>
  <si>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</si>
  <si>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</si>
  <si>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</si>
  <si>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</si>
  <si>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</si>
  <si>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</si>
  <si>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</si>
  <si>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</si>
  <si>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</si>
  <si>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</si>
  <si>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</si>
  <si>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</si>
  <si>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</si>
  <si>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</si>
  <si>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</si>
  <si>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</si>
  <si>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</si>
  <si>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</si>
  <si>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</si>
  <si>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</si>
  <si>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</si>
  <si>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</si>
  <si>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</si>
  <si>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</si>
  <si>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</si>
  <si>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</si>
  <si>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</si>
  <si>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</si>
  <si>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</si>
  <si>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</si>
  <si>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</si>
  <si>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</si>
  <si>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</si>
  <si>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</si>
  <si>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</si>
  <si>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</si>
  <si>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</si>
  <si>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</si>
  <si>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</si>
  <si>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</si>
  <si>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</si>
  <si>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</si>
  <si>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</si>
  <si>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</si>
  <si>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</si>
  <si>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</si>
  <si>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</si>
  <si>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</si>
  <si>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</si>
  <si>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</si>
  <si>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</si>
  <si>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</si>
  <si>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</si>
  <si>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</si>
  <si>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</si>
  <si>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</si>
  <si>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</si>
  <si>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</si>
  <si>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</si>
  <si>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</si>
  <si>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</si>
  <si>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</si>
  <si>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</si>
  <si>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</si>
  <si>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</si>
  <si>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</si>
  <si>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</si>
  <si>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</si>
  <si>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</si>
  <si>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</si>
  <si>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</si>
  <si>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</si>
  <si>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</si>
  <si>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</si>
  <si>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</si>
  <si>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</si>
  <si>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</si>
  <si>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</si>
  <si>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</si>
  <si>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</si>
  <si>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</si>
  <si>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</si>
  <si>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</si>
  <si>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</si>
  <si>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</si>
  <si>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</si>
  <si>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</si>
  <si>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</si>
  <si>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</si>
  <si>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</si>
  <si>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</si>
  <si>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</si>
  <si>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</si>
  <si>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</si>
  <si>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</si>
  <si>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</si>
  <si>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</si>
  <si>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</si>
  <si>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</si>
  <si>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</si>
  <si>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</si>
  <si>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</si>
  <si>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</si>
  <si>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</si>
  <si>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</si>
  <si>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</si>
  <si>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</si>
  <si>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</si>
  <si>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</si>
  <si>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</si>
  <si>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</si>
  <si>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</si>
  <si>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</si>
  <si>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</si>
  <si>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</si>
  <si>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</si>
  <si>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</si>
  <si>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</si>
  <si>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</si>
  <si>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</si>
  <si>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</si>
  <si>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</si>
  <si>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</si>
  <si>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</si>
  <si>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</si>
  <si>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</si>
  <si>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</si>
  <si>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</si>
  <si>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</si>
  <si>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</si>
  <si>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</si>
  <si>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</si>
  <si>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</si>
  <si>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</si>
  <si>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</si>
  <si>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</si>
  <si>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</si>
  <si>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</si>
  <si>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</si>
  <si>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</si>
  <si>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</si>
  <si>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</si>
  <si>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</si>
  <si>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</si>
  <si>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</si>
  <si>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</si>
  <si>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</si>
  <si>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</si>
  <si>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</si>
  <si>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</si>
  <si>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</si>
  <si>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</si>
  <si>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</si>
  <si>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</si>
  <si>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</si>
  <si>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</si>
  <si>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</si>
  <si>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</si>
  <si>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</si>
  <si>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</si>
  <si>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</si>
  <si>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</si>
  <si>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</si>
  <si>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</si>
  <si>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</si>
  <si>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</si>
  <si>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</si>
  <si>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</si>
  <si>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</si>
  <si>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</si>
  <si>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</si>
  <si>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</si>
  <si>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</si>
  <si>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</si>
  <si>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</si>
  <si>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</si>
  <si>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</si>
  <si>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</si>
  <si>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</si>
  <si>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</si>
  <si>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</si>
  <si>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</si>
  <si>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</si>
  <si>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</si>
  <si>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</si>
  <si>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</si>
  <si>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</si>
  <si>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</si>
  <si>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</si>
  <si>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</si>
  <si>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</si>
  <si>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</si>
  <si>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</si>
  <si>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</si>
  <si>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</si>
  <si>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</si>
  <si>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</si>
  <si>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</si>
  <si>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</si>
  <si>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</si>
  <si>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</si>
  <si>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</si>
  <si>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</si>
  <si>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</si>
  <si>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</si>
  <si>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</si>
  <si>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</si>
  <si>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</si>
  <si>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</si>
  <si>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</si>
  <si>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</si>
  <si>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</si>
  <si>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</si>
  <si>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</si>
  <si>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</si>
  <si>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</si>
  <si>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</si>
  <si>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</si>
  <si>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</si>
  <si>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</si>
  <si>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</si>
  <si>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</si>
  <si>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</si>
  <si>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</si>
  <si>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</si>
  <si>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</si>
  <si>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</si>
  <si>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</si>
  <si>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</si>
  <si>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</si>
  <si>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</si>
  <si>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</si>
  <si>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</si>
  <si>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</si>
  <si>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</si>
  <si>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</si>
  <si>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</si>
  <si>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</si>
  <si>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</si>
  <si>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</si>
  <si>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</si>
  <si>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</si>
  <si>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</si>
  <si>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</si>
  <si>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</si>
  <si>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</si>
  <si>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</si>
  <si>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</si>
  <si>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</si>
  <si>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</si>
  <si>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</si>
  <si>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</si>
  <si>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</si>
  <si>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</si>
  <si>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</si>
  <si>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</si>
  <si>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</si>
  <si>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</si>
  <si>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</si>
  <si>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</si>
  <si>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</si>
  <si>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</si>
  <si>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</si>
  <si>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</si>
  <si>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</si>
  <si>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</si>
  <si>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</si>
  <si>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</si>
  <si>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</si>
  <si>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</si>
  <si>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</si>
  <si>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</si>
  <si>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</si>
  <si>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</si>
  <si>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</si>
  <si>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</si>
  <si>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</si>
  <si>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</si>
  <si>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</si>
  <si>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</si>
  <si>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</si>
  <si>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</si>
  <si>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</si>
  <si>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</si>
  <si>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</si>
  <si>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</si>
  <si>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</si>
  <si>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</si>
  <si>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</si>
  <si>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</si>
  <si>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</si>
  <si>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</si>
  <si>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</si>
  <si>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</si>
  <si>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</si>
  <si>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</si>
  <si>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</si>
  <si>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</si>
  <si>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</si>
  <si>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</si>
  <si>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</si>
  <si>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</si>
  <si>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</si>
  <si>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</si>
  <si>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</si>
  <si>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</si>
  <si>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</si>
  <si>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</si>
  <si>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</si>
  <si>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</si>
  <si>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</si>
  <si>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</si>
  <si>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</si>
  <si>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</si>
  <si>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</si>
  <si>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</si>
  <si>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</si>
  <si>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</si>
  <si>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</si>
  <si>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</si>
  <si>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</si>
  <si>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</si>
  <si>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</si>
  <si>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</si>
  <si>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</si>
  <si>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</si>
  <si>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</si>
  <si>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</si>
  <si>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</si>
  <si>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</si>
  <si>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</si>
  <si>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</si>
  <si>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</si>
  <si>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</si>
  <si>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</si>
  <si>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</si>
  <si>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</si>
  <si>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</si>
  <si>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</si>
  <si>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</si>
  <si>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</si>
  <si>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</si>
  <si>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</si>
  <si>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</si>
  <si>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</si>
  <si>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</si>
  <si>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</si>
  <si>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</si>
  <si>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</si>
  <si>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</si>
  <si>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</si>
  <si>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</si>
  <si>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</si>
  <si>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</si>
  <si>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</si>
  <si>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</si>
  <si>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</si>
  <si>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</si>
  <si>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</si>
  <si>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</si>
  <si>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</si>
  <si>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</si>
  <si>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</si>
  <si>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</si>
  <si>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</si>
  <si>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</si>
  <si>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</si>
  <si>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</si>
  <si>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</si>
  <si>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</si>
  <si>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</si>
  <si>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</si>
  <si>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</si>
  <si>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</si>
  <si>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</si>
  <si>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</si>
  <si>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</si>
  <si>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</si>
  <si>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</si>
  <si>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</si>
  <si>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</si>
  <si>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</si>
  <si>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</si>
  <si>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</si>
  <si>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</si>
  <si>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</si>
  <si>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</si>
  <si>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</si>
  <si>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</si>
  <si>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</si>
  <si>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</si>
  <si>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</si>
  <si>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</si>
  <si>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</si>
  <si>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</si>
  <si>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</si>
  <si>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</si>
  <si>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</si>
  <si>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</si>
  <si>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</si>
  <si>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</si>
  <si>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</si>
  <si>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</si>
  <si>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</si>
  <si>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</si>
  <si>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</si>
  <si>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</si>
  <si>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</si>
  <si>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</si>
  <si>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</si>
  <si>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</si>
  <si>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</si>
  <si>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</si>
  <si>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</si>
  <si>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</si>
  <si>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</si>
  <si>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</si>
  <si>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</si>
  <si>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</si>
  <si>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</si>
  <si>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</si>
  <si>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</si>
  <si>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</si>
  <si>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</si>
  <si>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</si>
  <si>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</si>
  <si>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</si>
  <si>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</si>
  <si>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</si>
  <si>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</si>
  <si>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</si>
  <si>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</si>
  <si>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</si>
  <si>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</si>
  <si>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</si>
  <si>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</si>
  <si>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</si>
  <si>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</si>
  <si>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</si>
  <si>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</si>
  <si>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</si>
  <si>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</si>
  <si>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</si>
  <si>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</si>
  <si>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</si>
  <si>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</si>
  <si>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</si>
  <si>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</si>
  <si>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</si>
  <si>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</si>
  <si>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</si>
  <si>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</si>
  <si>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</si>
  <si>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</si>
  <si>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</si>
  <si>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</si>
  <si>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</si>
  <si>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</si>
  <si>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</si>
  <si>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</si>
  <si>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</si>
  <si>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</si>
  <si>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</si>
  <si>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</si>
  <si>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</si>
  <si>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</si>
  <si>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</si>
  <si>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</si>
  <si>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</si>
  <si>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</si>
  <si>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</si>
  <si>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</si>
  <si>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</si>
  <si>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</si>
  <si>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</si>
  <si>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</si>
  <si>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</si>
  <si>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</si>
  <si>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</si>
  <si>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</si>
  <si>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</si>
  <si>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</si>
  <si>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</si>
  <si>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</si>
  <si>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</si>
  <si>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</si>
  <si>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</si>
  <si>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</si>
  <si>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</si>
  <si>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</si>
  <si>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</si>
  <si>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</si>
  <si>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</si>
  <si>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</si>
  <si>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</si>
  <si>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</si>
  <si>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</si>
  <si>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</si>
  <si>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</si>
  <si>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</si>
  <si>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</si>
  <si>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</si>
  <si>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</si>
  <si>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</si>
  <si>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</si>
  <si>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</si>
  <si>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</si>
  <si>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</si>
  <si>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</si>
  <si>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</si>
  <si>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</si>
  <si>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</si>
  <si>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</si>
  <si>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</si>
  <si>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</si>
  <si>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</si>
  <si>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</si>
  <si>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</si>
  <si>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</si>
  <si>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</si>
  <si>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</si>
  <si>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</si>
  <si>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</si>
  <si>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</si>
  <si>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</si>
  <si>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</si>
  <si>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</si>
  <si>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</si>
  <si>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</si>
  <si>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</si>
  <si>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</si>
  <si>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</si>
  <si>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</si>
  <si>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</si>
  <si>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</si>
  <si>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</si>
  <si>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</si>
  <si>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</si>
  <si>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</si>
  <si>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</si>
  <si>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</si>
  <si>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</si>
  <si>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</si>
  <si>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</si>
  <si>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</si>
  <si>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</si>
  <si>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</si>
  <si>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</si>
  <si>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</si>
  <si>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</si>
  <si>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</si>
  <si>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</si>
  <si>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</si>
  <si>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</si>
  <si>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</si>
  <si>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</si>
  <si>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</si>
  <si>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</si>
  <si>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</si>
  <si>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</si>
  <si>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</si>
  <si>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</si>
  <si>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</si>
  <si>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</si>
  <si>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</si>
  <si>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</si>
  <si>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</si>
  <si>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</si>
  <si>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</si>
  <si>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</si>
  <si>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</si>
  <si>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</si>
  <si>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</si>
  <si>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</si>
  <si>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</si>
  <si>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</si>
  <si>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</si>
  <si>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</si>
  <si>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</si>
  <si>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</si>
  <si>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</si>
  <si>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</si>
  <si>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</si>
  <si>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</si>
  <si>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</si>
  <si>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</si>
  <si>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</si>
  <si>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</si>
  <si>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</si>
  <si>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</si>
  <si>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</si>
  <si>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</si>
  <si>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</si>
  <si>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</si>
  <si>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</si>
  <si>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</si>
  <si>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</si>
  <si>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</si>
  <si>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</si>
  <si>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</si>
  <si>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</si>
  <si>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</si>
  <si>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</si>
  <si>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</si>
  <si>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</si>
  <si>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</si>
  <si>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</si>
  <si>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</si>
  <si>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</si>
  <si>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</si>
  <si>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</si>
  <si>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</si>
  <si>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</si>
  <si>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</si>
  <si>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</si>
  <si>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</si>
  <si>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</si>
  <si>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</si>
  <si>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</si>
  <si>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</si>
  <si>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</si>
  <si>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</si>
  <si>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</si>
  <si>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</si>
  <si>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</si>
  <si>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</si>
  <si>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</si>
  <si>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</si>
  <si>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</si>
  <si>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</si>
  <si>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</si>
  <si>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</si>
  <si>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</si>
  <si>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</si>
  <si>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</si>
  <si>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</si>
  <si>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</si>
  <si>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</si>
  <si>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</si>
  <si>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</si>
  <si>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</si>
  <si>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</si>
  <si>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</si>
  <si>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</si>
  <si>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</si>
  <si>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</si>
  <si>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</si>
  <si>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</si>
  <si>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</si>
  <si>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</si>
  <si>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</si>
  <si>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</si>
  <si>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</si>
  <si>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</si>
  <si>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</si>
  <si>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</si>
  <si>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</si>
  <si>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</si>
  <si>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</si>
  <si>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</si>
  <si>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</si>
  <si>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</si>
  <si>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</si>
  <si>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</si>
  <si>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</si>
  <si>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</si>
  <si>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</si>
  <si>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</si>
  <si>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</si>
  <si>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</si>
  <si>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</si>
  <si>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</si>
  <si>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</si>
  <si>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</si>
  <si>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</si>
  <si>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</si>
  <si>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</si>
  <si>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</si>
  <si>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</si>
  <si>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</si>
  <si>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</si>
  <si>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</si>
  <si>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</si>
  <si>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</si>
  <si>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</si>
  <si>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</si>
  <si>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</si>
  <si>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</si>
  <si>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</si>
  <si>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</si>
  <si>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</si>
  <si>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</si>
  <si>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</si>
  <si>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</si>
  <si>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</si>
  <si>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</si>
  <si>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</si>
  <si>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</si>
  <si>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</si>
  <si>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</si>
  <si>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</si>
  <si>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</si>
  <si>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</si>
  <si>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</si>
  <si>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</si>
  <si>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</si>
  <si>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</si>
  <si>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</si>
  <si>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</si>
  <si>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</si>
  <si>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</si>
  <si>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</si>
  <si>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</si>
  <si>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</si>
  <si>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</si>
  <si>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</si>
  <si>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</si>
  <si>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</si>
  <si>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</si>
  <si>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</si>
  <si>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</si>
  <si>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</si>
  <si>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</si>
  <si>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</si>
  <si>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</si>
  <si>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</si>
  <si>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</si>
  <si>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</si>
  <si>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</si>
  <si>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</si>
  <si>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</si>
  <si>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</si>
  <si>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</si>
  <si>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</si>
  <si>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</si>
  <si>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</si>
  <si>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</si>
  <si>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</si>
  <si>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</si>
  <si>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</si>
  <si>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</si>
  <si>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</si>
  <si>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</si>
  <si>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</si>
  <si>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</si>
  <si>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</si>
  <si>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</si>
  <si>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</si>
  <si>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</si>
  <si>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</si>
  <si>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</si>
  <si>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</si>
  <si>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</si>
  <si>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</si>
  <si>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</si>
  <si>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</si>
  <si>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</si>
  <si>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</si>
  <si>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</si>
  <si>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</si>
  <si>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</si>
  <si>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</si>
  <si>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</si>
  <si>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</si>
  <si>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</si>
  <si>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</si>
  <si>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</si>
  <si>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</si>
  <si>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</si>
  <si>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</si>
  <si>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</si>
  <si>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</si>
  <si>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</si>
  <si>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</si>
  <si>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</si>
  <si>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</si>
  <si>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</si>
  <si>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</si>
  <si>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</si>
  <si>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</si>
  <si>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</si>
  <si>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</si>
  <si>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</si>
  <si>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</si>
  <si>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</si>
  <si>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</si>
  <si>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</si>
  <si>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</si>
  <si>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</si>
  <si>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</si>
  <si>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</si>
  <si>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</si>
  <si>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</si>
  <si>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</si>
  <si>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</si>
  <si>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</si>
  <si>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</si>
  <si>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</si>
  <si>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</si>
  <si>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</si>
  <si>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</si>
  <si>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</si>
  <si>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</si>
  <si>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</si>
  <si>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</si>
  <si>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</si>
  <si>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</si>
  <si>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</si>
  <si>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</si>
  <si>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</si>
  <si>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</si>
  <si>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</si>
  <si>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</si>
  <si>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</si>
  <si>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</si>
  <si>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</si>
  <si>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</si>
  <si>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</si>
  <si>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</si>
  <si>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</si>
  <si>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</si>
  <si>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</si>
  <si>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</si>
  <si>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</si>
  <si>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</si>
  <si>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</si>
  <si>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</si>
  <si>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</si>
  <si>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</si>
  <si>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</si>
  <si>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</si>
  <si>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</si>
  <si>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</si>
  <si>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</si>
  <si>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</si>
  <si>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</si>
  <si>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</si>
  <si>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</si>
  <si>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</si>
  <si>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</si>
  <si>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</si>
  <si>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</si>
  <si>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</si>
  <si>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</si>
  <si>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</si>
  <si>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</si>
  <si>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</si>
  <si>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</si>
  <si>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</si>
  <si>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</si>
  <si>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</si>
  <si>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</si>
  <si>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</si>
  <si>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</si>
  <si>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</si>
  <si>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</si>
  <si>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</si>
  <si>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</si>
  <si>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</si>
  <si>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</si>
  <si>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</si>
  <si>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</si>
  <si>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</si>
  <si>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</si>
  <si>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</si>
  <si>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</si>
  <si>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</si>
  <si>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</si>
  <si>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</si>
  <si>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</si>
  <si>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</si>
  <si>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</si>
  <si>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</si>
  <si>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</si>
  <si>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</si>
  <si>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</si>
  <si>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</si>
  <si>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</si>
  <si>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</si>
  <si>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</si>
  <si>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</si>
  <si>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</si>
  <si>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</si>
  <si>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</si>
  <si>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</si>
  <si>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</si>
  <si>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</si>
  <si>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</si>
  <si>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</si>
  <si>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</si>
  <si>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</si>
  <si>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</si>
  <si>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</si>
  <si>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</si>
  <si>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</si>
  <si>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</si>
  <si>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</si>
  <si>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</si>
  <si>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</si>
  <si>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</si>
  <si>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</si>
  <si>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</si>
  <si>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</si>
  <si>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</si>
  <si>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</si>
  <si>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</si>
  <si>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</si>
  <si>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</si>
  <si>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</si>
  <si>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</si>
  <si>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</si>
  <si>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</si>
  <si>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</si>
  <si>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</si>
  <si>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</si>
  <si>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</si>
  <si>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</si>
  <si>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</si>
  <si>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</si>
  <si>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</si>
  <si>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</si>
  <si>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</si>
  <si>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</si>
  <si>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</si>
  <si>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</si>
  <si>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</si>
  <si>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</si>
  <si>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</si>
  <si>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</si>
  <si>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</si>
  <si>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</si>
  <si>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</si>
  <si>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</si>
  <si>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</si>
  <si>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</si>
  <si>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</si>
  <si>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</si>
  <si>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</si>
  <si>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</si>
  <si>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</si>
  <si>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</si>
  <si>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</si>
  <si>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</si>
  <si>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</si>
  <si>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</si>
  <si>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</si>
  <si>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</si>
  <si>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</si>
  <si>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</si>
  <si>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</si>
  <si>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</si>
  <si>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</si>
  <si>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</si>
  <si>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</si>
  <si>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</si>
  <si>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</si>
  <si>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</si>
  <si>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</si>
  <si>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</si>
  <si>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</si>
  <si>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</si>
  <si>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</si>
  <si>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</si>
  <si>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</si>
  <si>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</si>
  <si>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</si>
  <si>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</si>
  <si>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</si>
  <si>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</si>
  <si>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</si>
  <si>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</si>
  <si>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</si>
  <si>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</si>
  <si>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</si>
  <si>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</si>
  <si>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</si>
  <si>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</si>
  <si>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</si>
  <si>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</si>
  <si>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</si>
  <si>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</si>
  <si>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</si>
  <si>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</si>
  <si>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</si>
  <si>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</si>
  <si>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</si>
  <si>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</si>
  <si>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</si>
  <si>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</si>
  <si>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</si>
  <si>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</si>
  <si>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</si>
  <si>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</si>
  <si>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</si>
  <si>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</si>
  <si>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</si>
  <si>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</si>
  <si>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</si>
  <si>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</si>
  <si>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</si>
  <si>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</si>
  <si>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</si>
  <si>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</si>
  <si>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</si>
  <si>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</si>
  <si>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</si>
  <si>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</si>
  <si>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</si>
  <si>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</si>
  <si>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</si>
  <si>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</si>
  <si>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</si>
  <si>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</si>
  <si>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</si>
  <si>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</si>
  <si>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</si>
  <si>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</si>
  <si>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</si>
  <si>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</si>
  <si>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</si>
  <si>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</si>
  <si>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</si>
  <si>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</si>
  <si>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</si>
  <si>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</si>
  <si>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</si>
  <si>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</si>
  <si>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</si>
  <si>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</si>
  <si>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</si>
  <si>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</si>
  <si>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</si>
  <si>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</si>
  <si>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</si>
  <si>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</si>
  <si>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</si>
  <si>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</si>
  <si>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</si>
  <si>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</si>
  <si>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</si>
  <si>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</si>
  <si>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</si>
  <si>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</si>
  <si>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</si>
  <si>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</si>
  <si>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</si>
  <si>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</si>
  <si>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</si>
  <si>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</si>
  <si>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</si>
  <si>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</si>
  <si>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</si>
  <si>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</si>
  <si>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</si>
  <si>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</si>
  <si>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</si>
  <si>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</si>
  <si>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</si>
  <si>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</si>
  <si>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</si>
  <si>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</si>
  <si>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</si>
  <si>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</si>
  <si>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</si>
  <si>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</si>
  <si>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</si>
  <si>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</si>
  <si>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</si>
  <si>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</si>
  <si>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</si>
  <si>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</si>
  <si>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</si>
  <si>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</si>
  <si>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</si>
  <si>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</si>
  <si>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</si>
  <si>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</si>
  <si>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</si>
  <si>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</si>
  <si>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</si>
  <si>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</si>
  <si>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</si>
  <si>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</si>
  <si>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</si>
  <si>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</si>
  <si>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</si>
  <si>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</si>
  <si>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</si>
  <si>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</si>
  <si>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</si>
  <si>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</si>
  <si>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</si>
  <si>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</si>
  <si>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</si>
  <si>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</si>
  <si>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</si>
  <si>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</si>
  <si>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</si>
  <si>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</si>
  <si>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</si>
  <si>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</si>
  <si>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</si>
  <si>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</si>
  <si>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</si>
  <si>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</si>
  <si>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</si>
  <si>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</si>
  <si>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</si>
  <si>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</si>
  <si>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</si>
  <si>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</si>
  <si>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</si>
  <si>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</si>
  <si>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</si>
  <si>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</si>
  <si>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</si>
  <si>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</si>
  <si>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</si>
  <si>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</si>
  <si>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</si>
  <si>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</si>
  <si>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</si>
  <si>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</si>
  <si>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</si>
  <si>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</si>
  <si>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</si>
  <si>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</si>
  <si>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</si>
  <si>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</si>
  <si>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</si>
  <si>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</si>
  <si>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</si>
  <si>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</si>
  <si>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</si>
  <si>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</si>
  <si>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</si>
  <si>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</si>
  <si>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</si>
  <si>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</si>
  <si>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</si>
  <si>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</si>
  <si>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</si>
  <si>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</si>
  <si>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</si>
  <si>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</si>
  <si>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</si>
  <si>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</si>
  <si>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</si>
  <si>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</si>
  <si>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</si>
  <si>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</si>
  <si>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</si>
  <si>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</si>
  <si>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</si>
  <si>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</si>
  <si>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</si>
  <si>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</si>
  <si>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</si>
  <si>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</si>
  <si>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</si>
  <si>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</si>
  <si>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</si>
  <si>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</si>
  <si>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</si>
  <si>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</si>
  <si>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</si>
  <si>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</si>
  <si>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</si>
  <si>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</si>
  <si>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</si>
  <si>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</si>
  <si>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</si>
  <si>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</si>
  <si>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</si>
  <si>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</si>
  <si>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</si>
  <si>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</si>
  <si>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</si>
  <si>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</si>
  <si>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</si>
  <si>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</si>
  <si>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</si>
  <si>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</si>
  <si>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</si>
  <si>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</si>
  <si>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</si>
  <si>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</si>
  <si>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</si>
  <si>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</si>
  <si>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</si>
  <si>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</si>
  <si>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</si>
  <si>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</si>
  <si>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</si>
  <si>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</si>
  <si>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</si>
  <si>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</si>
  <si>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</si>
  <si>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</si>
  <si>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</si>
  <si>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</si>
  <si>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</si>
  <si>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</si>
  <si>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</si>
  <si>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</si>
  <si>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</si>
  <si>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</si>
  <si>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</si>
  <si>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</si>
  <si>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</si>
  <si>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</si>
  <si>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</si>
  <si>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</si>
  <si>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</si>
  <si>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</si>
  <si>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</si>
  <si>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</si>
  <si>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</si>
  <si>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</si>
  <si>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</si>
  <si>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</si>
  <si>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</si>
  <si>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</si>
  <si>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</si>
  <si>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</si>
  <si>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</si>
  <si>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</si>
  <si>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</si>
  <si>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</si>
  <si>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</si>
  <si>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</si>
  <si>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</si>
  <si>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</si>
  <si>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</si>
  <si>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</si>
  <si>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</si>
  <si>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</si>
  <si>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</si>
  <si>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</si>
  <si>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</si>
  <si>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</si>
  <si>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</si>
  <si>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</si>
  <si>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</si>
  <si>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</si>
  <si>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</si>
  <si>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</si>
  <si>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</si>
  <si>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</si>
  <si>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</si>
  <si>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</si>
  <si>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</si>
  <si>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</si>
  <si>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</si>
  <si>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</si>
  <si>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</si>
  <si>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</si>
  <si>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</si>
  <si>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</si>
  <si>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</si>
  <si>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</si>
  <si>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</si>
  <si>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</si>
  <si>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</si>
  <si>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</si>
  <si>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</si>
  <si>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</si>
  <si>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</si>
  <si>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</si>
  <si>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</si>
  <si>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</si>
  <si>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</si>
  <si>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</si>
  <si>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</si>
  <si>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</si>
  <si>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</si>
  <si>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</si>
  <si>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</si>
  <si>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</si>
  <si>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</si>
  <si>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</si>
  <si>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</si>
  <si>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</si>
  <si>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</si>
  <si>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</si>
  <si>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</si>
  <si>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</si>
  <si>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</si>
  <si>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</si>
  <si>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</si>
  <si>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</si>
  <si>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</si>
  <si>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</si>
  <si>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</si>
  <si>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</si>
  <si>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</si>
  <si>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</si>
  <si>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</si>
  <si>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</si>
  <si>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</si>
  <si>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</si>
  <si>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</si>
  <si>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</si>
  <si>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</si>
  <si>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</si>
  <si>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</si>
  <si>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</si>
  <si>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</si>
  <si>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</si>
  <si>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</si>
  <si>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</si>
  <si>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</si>
  <si>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</si>
  <si>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</si>
  <si>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</si>
  <si>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</si>
  <si>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</si>
  <si>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</si>
  <si>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</si>
  <si>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</si>
  <si>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</si>
  <si>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</si>
  <si>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</si>
  <si>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</si>
  <si>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</si>
  <si>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</si>
  <si>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</si>
  <si>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</si>
  <si>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</si>
  <si>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</si>
  <si>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</si>
  <si>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</si>
  <si>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</si>
  <si>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</si>
  <si>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</si>
  <si>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</si>
  <si>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</si>
  <si>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</si>
  <si>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</si>
  <si>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</si>
  <si>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</si>
  <si>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</si>
  <si>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</si>
  <si>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</si>
  <si>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</si>
  <si>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</si>
  <si>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</si>
  <si>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</si>
  <si>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</si>
  <si>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</si>
  <si>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</si>
  <si>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</si>
  <si>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</si>
  <si>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</si>
  <si>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</si>
  <si>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</si>
  <si>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</si>
  <si>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</si>
  <si>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</si>
  <si>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</si>
  <si>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</si>
  <si>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</si>
  <si>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</si>
  <si>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</si>
  <si>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</si>
  <si>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</si>
  <si>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</si>
  <si>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</si>
  <si>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</si>
  <si>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</si>
  <si>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</si>
  <si>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</si>
  <si>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</si>
  <si>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</si>
  <si>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</si>
  <si>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</si>
  <si>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</si>
  <si>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</si>
  <si>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</si>
  <si>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</si>
  <si>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</si>
  <si>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</si>
  <si>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</si>
  <si>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</si>
  <si>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</si>
  <si>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</si>
  <si>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</si>
  <si>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</si>
  <si>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</si>
  <si>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</si>
  <si>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</si>
  <si>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</si>
  <si>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</si>
  <si>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</si>
  <si>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</si>
  <si>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</si>
  <si>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</si>
  <si>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</si>
  <si>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</si>
  <si>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</si>
  <si>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</si>
  <si>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</si>
  <si>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</si>
  <si>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</si>
  <si>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</si>
  <si>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</si>
  <si>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</si>
  <si>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</si>
  <si>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</si>
  <si>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</si>
  <si>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</si>
  <si>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</si>
  <si>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</si>
  <si>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</si>
  <si>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</si>
  <si>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</si>
  <si>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</si>
  <si>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</si>
  <si>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</si>
  <si>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</si>
  <si>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</si>
  <si>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</si>
  <si>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</si>
  <si>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</si>
  <si>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</si>
  <si>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</si>
  <si>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</si>
  <si>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</si>
  <si>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</si>
  <si>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</si>
  <si>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</si>
  <si>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 Буйнакск</t>
  </si>
  <si>
    <t>городской округ "город Дагестанские Огни"</t>
  </si>
  <si>
    <t>82708000</t>
  </si>
  <si>
    <t>город Дагестанские Огни</t>
  </si>
  <si>
    <t>городской округ "город Дербент"</t>
  </si>
  <si>
    <t>82710000</t>
  </si>
  <si>
    <t>город Дербент</t>
  </si>
  <si>
    <t>городской округ "город Избербаш"</t>
  </si>
  <si>
    <t>82715000</t>
  </si>
  <si>
    <t>город Избербаш</t>
  </si>
  <si>
    <t>городской округ "город Каспийск"</t>
  </si>
  <si>
    <t>82720000</t>
  </si>
  <si>
    <t>город Каспийск</t>
  </si>
  <si>
    <t>городской округ "город Кизилюрт"</t>
  </si>
  <si>
    <t>82725000</t>
  </si>
  <si>
    <t>город Кизилюрт</t>
  </si>
  <si>
    <t>городской округ "город Кизляр"</t>
  </si>
  <si>
    <t>82730000</t>
  </si>
  <si>
    <t>город Кизляр</t>
  </si>
  <si>
    <t>городской округ "город Махачкала"</t>
  </si>
  <si>
    <t>82701000</t>
  </si>
  <si>
    <t>город Махачкала</t>
  </si>
  <si>
    <t>городской округ "город Хасавюрт"</t>
  </si>
  <si>
    <t>82735000</t>
  </si>
  <si>
    <t>город Хасавюрт</t>
  </si>
  <si>
    <t>городской округ "город Южно-Сухокумск"</t>
  </si>
  <si>
    <t>82738000</t>
  </si>
  <si>
    <t>город Южно-Сухокумск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</si>
  <si>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</si>
  <si>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</si>
  <si>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</si>
  <si>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</si>
  <si>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</si>
  <si>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</si>
  <si>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</si>
  <si>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</si>
  <si>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</si>
  <si>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</si>
  <si>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</si>
  <si>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</si>
  <si>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</si>
  <si>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</si>
  <si>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</si>
  <si>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</si>
  <si>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</si>
  <si>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</si>
  <si>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</si>
  <si>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</si>
  <si>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</si>
  <si>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</si>
  <si>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</si>
  <si>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</si>
  <si>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</si>
  <si>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</si>
  <si>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</si>
  <si>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</si>
  <si>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</si>
  <si>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</si>
  <si>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</si>
  <si>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</si>
  <si>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</si>
  <si>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</si>
  <si>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</si>
  <si>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</si>
  <si>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</si>
  <si>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</si>
  <si>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</si>
  <si>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</si>
  <si>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</si>
  <si>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</si>
  <si>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</si>
  <si>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</si>
  <si>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</si>
  <si>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</si>
  <si>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</si>
  <si>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</si>
  <si>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</si>
  <si>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</si>
  <si>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</si>
  <si>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Регулирующий орган субъекта Российской Федерации</t>
  </si>
  <si>
    <t>МУП  "УЖКХ"</t>
  </si>
  <si>
    <t>0504008249</t>
  </si>
  <si>
    <t>050401001</t>
  </si>
  <si>
    <t>ООО "Инжстрой-Ботлих"</t>
  </si>
  <si>
    <t>0506065154</t>
  </si>
  <si>
    <t>050601001</t>
  </si>
  <si>
    <t>филиал "Буйнакский" ОАО "Славянка"</t>
  </si>
  <si>
    <t>7702707386</t>
  </si>
  <si>
    <t>054343001</t>
  </si>
  <si>
    <t>ООО "РСП Водник"</t>
  </si>
  <si>
    <t>0543000476</t>
  </si>
  <si>
    <t>054301001</t>
  </si>
  <si>
    <t>МУП "ОСКХ"</t>
  </si>
  <si>
    <t>0510000343</t>
  </si>
  <si>
    <t>051001001</t>
  </si>
  <si>
    <t>МУП "ЖКХ"</t>
  </si>
  <si>
    <t>0511403401</t>
  </si>
  <si>
    <t>051101001</t>
  </si>
  <si>
    <t>ООО "Сервисстрой"</t>
  </si>
  <si>
    <t>0512085977</t>
  </si>
  <si>
    <t>051201001</t>
  </si>
  <si>
    <t>МУП "ВКХ"</t>
  </si>
  <si>
    <t>0513009168</t>
  </si>
  <si>
    <t>054601001</t>
  </si>
  <si>
    <t>МУП Благоустройство</t>
  </si>
  <si>
    <t>0546013339</t>
  </si>
  <si>
    <t>МУП "ЖКХ село Дылым"</t>
  </si>
  <si>
    <t>0513006317</t>
  </si>
  <si>
    <t>051301001</t>
  </si>
  <si>
    <t>МУП "ЖКХ с. Калининаул"</t>
  </si>
  <si>
    <t>0513008421</t>
  </si>
  <si>
    <t>МУП "ЖКХ село Ленинаул"</t>
  </si>
  <si>
    <t>0513008654</t>
  </si>
  <si>
    <t>МУП "УЖКХ"</t>
  </si>
  <si>
    <t>0514004677</t>
  </si>
  <si>
    <t>051401001</t>
  </si>
  <si>
    <t>ООО "Башлы"</t>
  </si>
  <si>
    <t>0515014325</t>
  </si>
  <si>
    <t>051501001</t>
  </si>
  <si>
    <t>ООО "Дружбинский"</t>
  </si>
  <si>
    <t>0515014318</t>
  </si>
  <si>
    <t>ООО "Первомайское"</t>
  </si>
  <si>
    <t>0515014300</t>
  </si>
  <si>
    <t>ООО "Утамыш"</t>
  </si>
  <si>
    <t>0515014501</t>
  </si>
  <si>
    <t>МУП УЖКХ и КС</t>
  </si>
  <si>
    <t>0515012007</t>
  </si>
  <si>
    <t>ООО "Каякентское"</t>
  </si>
  <si>
    <t>0515014389</t>
  </si>
  <si>
    <t>ООО "Родник"</t>
  </si>
  <si>
    <t>0516009455</t>
  </si>
  <si>
    <t>051601001</t>
  </si>
  <si>
    <t>ООО "Водник"</t>
  </si>
  <si>
    <t>0516010330</t>
  </si>
  <si>
    <t>МУП "ЖКХ Исток"</t>
  </si>
  <si>
    <t>0516010901</t>
  </si>
  <si>
    <t>МУП "Коммунальник"</t>
  </si>
  <si>
    <t>0516000335</t>
  </si>
  <si>
    <t>МУП "ПЖКХ"</t>
  </si>
  <si>
    <t>0516009871</t>
  </si>
  <si>
    <t>ООО "Вдаль"</t>
  </si>
  <si>
    <t>0516010348</t>
  </si>
  <si>
    <t>ООО "Райводоканал"</t>
  </si>
  <si>
    <t>0517002685</t>
  </si>
  <si>
    <t>051701001</t>
  </si>
  <si>
    <t>МУП "Бытовик"</t>
  </si>
  <si>
    <t>0552004325</t>
  </si>
  <si>
    <t>055201001</t>
  </si>
  <si>
    <t>МУП "Гамиях"</t>
  </si>
  <si>
    <t>0524005800</t>
  </si>
  <si>
    <t>052401001</t>
  </si>
  <si>
    <t>МУП "ЖКХ Новостроевское"</t>
  </si>
  <si>
    <t>0524006000</t>
  </si>
  <si>
    <t>МУП "НЖКХ"</t>
  </si>
  <si>
    <t>0524005567</t>
  </si>
  <si>
    <t>МУП "ЖКХ Новочуртах"</t>
  </si>
  <si>
    <t>0524005790</t>
  </si>
  <si>
    <t>МУП "ЖКХ Тухчар"</t>
  </si>
  <si>
    <t>0524005817</t>
  </si>
  <si>
    <t>0524006472</t>
  </si>
  <si>
    <t>МУП "СЭВ"</t>
  </si>
  <si>
    <t>0529007430</t>
  </si>
  <si>
    <t>052901001</t>
  </si>
  <si>
    <t>ООО "Чистая вода"</t>
  </si>
  <si>
    <t>0531011762</t>
  </si>
  <si>
    <t>053101001</t>
  </si>
  <si>
    <t>ООО "Баракат"</t>
  </si>
  <si>
    <t>0533011246</t>
  </si>
  <si>
    <t>053301001</t>
  </si>
  <si>
    <t>0539004083</t>
  </si>
  <si>
    <t>053901001</t>
  </si>
  <si>
    <t>МУ "Водоканализационное хозяйство"</t>
  </si>
  <si>
    <t>05430011261</t>
  </si>
  <si>
    <t>МУП "Буйнакскгорводоканал"</t>
  </si>
  <si>
    <t>0543048502</t>
  </si>
  <si>
    <t>МУП "УГХ"</t>
  </si>
  <si>
    <t>0550005193</t>
  </si>
  <si>
    <t>055001001</t>
  </si>
  <si>
    <t>ООО "Коммунсервис"</t>
  </si>
  <si>
    <t>0550005891</t>
  </si>
  <si>
    <t>МУП "Дербентские магистральные водоводы"</t>
  </si>
  <si>
    <t>0542030559</t>
  </si>
  <si>
    <t>054201001</t>
  </si>
  <si>
    <t>УМП "Дербентгорводоканал"</t>
  </si>
  <si>
    <t>0542000307</t>
  </si>
  <si>
    <t>МУП "Водоканал"</t>
  </si>
  <si>
    <t>0548113025</t>
  </si>
  <si>
    <t>054801001</t>
  </si>
  <si>
    <t>ОАО "Водоканал"</t>
  </si>
  <si>
    <t>0548114660</t>
  </si>
  <si>
    <t>0545016009</t>
  </si>
  <si>
    <t>054501001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</si>
  <si>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</si>
  <si>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</si>
  <si>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</si>
  <si>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</si>
  <si>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</si>
  <si>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</si>
  <si>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ОАО "Водоканалсервис"</t>
  </si>
  <si>
    <t>0546021918</t>
  </si>
  <si>
    <t>0547005250</t>
  </si>
  <si>
    <t>054701001</t>
  </si>
  <si>
    <t>МУП "Горводопровод"</t>
  </si>
  <si>
    <t>0547007962</t>
  </si>
  <si>
    <t>ОАО "Горводопровод"</t>
  </si>
  <si>
    <t>0547008758</t>
  </si>
  <si>
    <t>ООО "Арзу"</t>
  </si>
  <si>
    <t>0547002763</t>
  </si>
  <si>
    <t>ГУП "Дагводоканал"</t>
  </si>
  <si>
    <t>0541001636</t>
  </si>
  <si>
    <t>056101001</t>
  </si>
  <si>
    <t>ОАО "Махачкалаводоканал"</t>
  </si>
  <si>
    <t>0560037035</t>
  </si>
  <si>
    <t>056001001</t>
  </si>
  <si>
    <t>0561058038</t>
  </si>
  <si>
    <t>057001001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</si>
  <si>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</si>
  <si>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</si>
  <si>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</si>
  <si>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ФГБУ Минмелиоводхоз РД</t>
  </si>
  <si>
    <t>0560022374</t>
  </si>
  <si>
    <t>0544003670</t>
  </si>
  <si>
    <t>054401001</t>
  </si>
  <si>
    <t>ОАО "Горводоканал"</t>
  </si>
  <si>
    <t>0544005780</t>
  </si>
  <si>
    <t>ООО "Аква-сити"</t>
  </si>
  <si>
    <t>0549009242</t>
  </si>
  <si>
    <t>054901001</t>
  </si>
  <si>
    <t>нет</t>
  </si>
  <si>
    <t>да</t>
  </si>
  <si>
    <t>Питьевая</t>
  </si>
  <si>
    <t>368760, РД, Сулейман-Стальский район, сел.Касумкент, перулок М.Стальского, дом 5</t>
  </si>
  <si>
    <t>Мамеева Раифат Гюльметовна</t>
  </si>
  <si>
    <t>бухгалтер</t>
  </si>
  <si>
    <t>mameeva.raya@yandex.ru</t>
  </si>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</sst>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9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10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4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2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4" borderId="15" xfId="70" applyFont="1" applyFill="1" applyBorder="1" applyAlignment="1" applyProtection="1">
      <alignment wrapText="1"/>
      <protection/>
    </xf>
    <xf numFmtId="0" fontId="22" fillId="24" borderId="16" xfId="70" applyFont="1" applyFill="1" applyBorder="1" applyAlignment="1" applyProtection="1">
      <alignment wrapText="1"/>
      <protection/>
    </xf>
    <xf numFmtId="0" fontId="22" fillId="24" borderId="17" xfId="70" applyFont="1" applyFill="1" applyBorder="1" applyAlignment="1" applyProtection="1">
      <alignment wrapText="1"/>
      <protection/>
    </xf>
    <xf numFmtId="0" fontId="22" fillId="24" borderId="11" xfId="70" applyFont="1" applyFill="1" applyBorder="1" applyAlignment="1" applyProtection="1">
      <alignment wrapText="1"/>
      <protection/>
    </xf>
    <xf numFmtId="0" fontId="22" fillId="24" borderId="0" xfId="70" applyFont="1" applyFill="1" applyBorder="1" applyAlignment="1" applyProtection="1">
      <alignment wrapText="1"/>
      <protection/>
    </xf>
    <xf numFmtId="0" fontId="22" fillId="24" borderId="19" xfId="70" applyFont="1" applyFill="1" applyBorder="1" applyAlignment="1" applyProtection="1">
      <alignment wrapText="1"/>
      <protection/>
    </xf>
    <xf numFmtId="0" fontId="22" fillId="24" borderId="20" xfId="70" applyFont="1" applyFill="1" applyBorder="1" applyAlignment="1" applyProtection="1">
      <alignment wrapText="1"/>
      <protection/>
    </xf>
    <xf numFmtId="0" fontId="22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49" fontId="42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>
      <alignment vertical="top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3" applyFont="1" applyAlignment="1" applyProtection="1">
      <alignment vertical="center"/>
      <protection/>
    </xf>
    <xf numFmtId="0" fontId="48" fillId="0" borderId="0" xfId="78" applyFont="1" applyProtection="1">
      <alignment/>
      <protection/>
    </xf>
    <xf numFmtId="0" fontId="48" fillId="0" borderId="0" xfId="72" applyFont="1" applyFill="1" applyAlignment="1" applyProtection="1">
      <alignment wrapText="1"/>
      <protection/>
    </xf>
    <xf numFmtId="0" fontId="48" fillId="0" borderId="0" xfId="70" applyFont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22" fillId="21" borderId="25" xfId="79" applyFont="1" applyFill="1" applyBorder="1" applyAlignment="1" applyProtection="1">
      <alignment horizontal="center" vertical="center" wrapText="1"/>
      <protection locked="0"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48" fillId="0" borderId="0" xfId="78" applyFont="1" applyFill="1" applyAlignment="1" applyProtection="1">
      <alignment horizontal="right" wrapText="1"/>
      <protection/>
    </xf>
    <xf numFmtId="0" fontId="48" fillId="0" borderId="0" xfId="78" applyFont="1" applyFill="1" applyProtection="1">
      <alignment/>
      <protection/>
    </xf>
    <xf numFmtId="0" fontId="22" fillId="24" borderId="0" xfId="79" applyFont="1" applyFill="1" applyBorder="1" applyAlignment="1" applyProtection="1">
      <alignment horizontal="center" wrapText="1"/>
      <protection/>
    </xf>
    <xf numFmtId="0" fontId="22" fillId="21" borderId="28" xfId="79" applyFont="1" applyFill="1" applyBorder="1" applyAlignment="1" applyProtection="1">
      <alignment horizontal="center" vertical="center" wrapText="1"/>
      <protection locked="0"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4" borderId="31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4" xfId="82" applyNumberFormat="1" applyFont="1" applyFill="1" applyBorder="1" applyAlignment="1" applyProtection="1">
      <alignment horizontal="center" vertical="center" wrapText="1"/>
      <protection/>
    </xf>
    <xf numFmtId="0" fontId="22" fillId="24" borderId="32" xfId="79" applyFont="1" applyFill="1" applyBorder="1" applyAlignment="1" applyProtection="1">
      <alignment horizontal="center" vertical="center" wrapText="1"/>
      <protection/>
    </xf>
    <xf numFmtId="0" fontId="22" fillId="24" borderId="7" xfId="79" applyFont="1" applyFill="1" applyBorder="1" applyAlignment="1" applyProtection="1">
      <alignment horizontal="center" vertical="center" wrapText="1"/>
      <protection/>
    </xf>
    <xf numFmtId="0" fontId="22" fillId="24" borderId="29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center" vertical="center" wrapText="1"/>
      <protection/>
    </xf>
    <xf numFmtId="0" fontId="23" fillId="24" borderId="35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37" xfId="81" applyFont="1" applyFill="1" applyBorder="1" applyAlignment="1" applyProtection="1">
      <alignment horizontal="center" vertical="center" wrapText="1"/>
      <protection/>
    </xf>
    <xf numFmtId="0" fontId="22" fillId="24" borderId="35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3" fillId="0" borderId="39" xfId="79" applyFont="1" applyFill="1" applyBorder="1" applyAlignment="1" applyProtection="1">
      <alignment horizontal="right" vertical="center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55" fillId="0" borderId="0" xfId="78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2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4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vertical="center" wrapText="1"/>
      <protection/>
    </xf>
    <xf numFmtId="1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3" fontId="0" fillId="4" borderId="41" xfId="78" applyNumberFormat="1" applyFont="1" applyFill="1" applyBorder="1" applyAlignment="1" applyProtection="1">
      <alignment horizontal="center" vertical="center" wrapText="1"/>
      <protection/>
    </xf>
    <xf numFmtId="2" fontId="0" fillId="4" borderId="41" xfId="78" applyNumberFormat="1" applyFont="1" applyFill="1" applyBorder="1" applyAlignment="1" applyProtection="1">
      <alignment horizontal="center" vertical="center" wrapText="1"/>
      <protection/>
    </xf>
    <xf numFmtId="187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wrapText="1"/>
      <protection/>
    </xf>
    <xf numFmtId="2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48" fillId="24" borderId="0" xfId="76" applyFont="1" applyFill="1" applyBorder="1" applyAlignment="1" applyProtection="1">
      <alignment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vertical="center" wrapText="1" indent="9"/>
      <protection/>
    </xf>
    <xf numFmtId="0" fontId="0" fillId="0" borderId="47" xfId="78" applyFont="1" applyFill="1" applyBorder="1" applyAlignment="1" applyProtection="1">
      <alignment wrapText="1"/>
      <protection/>
    </xf>
    <xf numFmtId="3" fontId="0" fillId="0" borderId="4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2" applyFont="1" applyFill="1" applyBorder="1" applyAlignment="1" applyProtection="1">
      <alignment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1" xfId="78" applyNumberFormat="1" applyFont="1" applyFill="1" applyBorder="1" applyAlignment="1" applyProtection="1">
      <alignment horizontal="center" wrapText="1"/>
      <protection/>
    </xf>
    <xf numFmtId="2" fontId="0" fillId="4" borderId="41" xfId="78" applyNumberFormat="1" applyFont="1" applyFill="1" applyBorder="1" applyAlignment="1" applyProtection="1">
      <alignment horizontal="center" wrapText="1"/>
      <protection/>
    </xf>
    <xf numFmtId="0" fontId="22" fillId="21" borderId="41" xfId="79" applyFont="1" applyFill="1" applyBorder="1" applyAlignment="1" applyProtection="1">
      <alignment horizontal="center" vertical="center" wrapText="1"/>
      <protection locked="0"/>
    </xf>
    <xf numFmtId="10" fontId="0" fillId="21" borderId="42" xfId="78" applyNumberFormat="1" applyFont="1" applyFill="1" applyBorder="1" applyAlignment="1" applyProtection="1">
      <alignment horizontal="center" wrapText="1"/>
      <protection locked="0"/>
    </xf>
    <xf numFmtId="0" fontId="15" fillId="0" borderId="8" xfId="83" applyFont="1" applyFill="1" applyBorder="1" applyAlignment="1" applyProtection="1">
      <alignment horizontal="left" wrapText="1"/>
      <protection/>
    </xf>
    <xf numFmtId="3" fontId="0" fillId="0" borderId="41" xfId="78" applyNumberFormat="1" applyFont="1" applyFill="1" applyBorder="1" applyAlignment="1" applyProtection="1">
      <alignment horizontal="center" wrapText="1"/>
      <protection/>
    </xf>
    <xf numFmtId="4" fontId="0" fillId="0" borderId="41" xfId="78" applyNumberFormat="1" applyFont="1" applyFill="1" applyBorder="1" applyAlignment="1" applyProtection="1">
      <alignment horizontal="center" wrapText="1"/>
      <protection/>
    </xf>
    <xf numFmtId="0" fontId="0" fillId="0" borderId="8" xfId="83" applyFont="1" applyFill="1" applyBorder="1" applyAlignment="1" applyProtection="1">
      <alignment horizontal="left" wrapText="1" inden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1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2" xfId="70" applyFont="1" applyFill="1" applyBorder="1">
      <alignment/>
      <protection/>
    </xf>
    <xf numFmtId="1" fontId="0" fillId="4" borderId="41" xfId="78" applyNumberFormat="1" applyFont="1" applyFill="1" applyBorder="1" applyAlignment="1" applyProtection="1">
      <alignment horizontal="center" vertical="center" wrapText="1"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0" fontId="23" fillId="2" borderId="34" xfId="70" applyFont="1" applyFill="1" applyBorder="1" applyAlignment="1" applyProtection="1">
      <alignment horizontal="center" vertical="center" wrapText="1"/>
      <protection/>
    </xf>
    <xf numFmtId="0" fontId="15" fillId="2" borderId="53" xfId="70" applyFont="1" applyFill="1" applyBorder="1" applyAlignment="1" applyProtection="1">
      <alignment horizontal="center" vertical="center" wrapText="1"/>
      <protection/>
    </xf>
    <xf numFmtId="0" fontId="15" fillId="2" borderId="36" xfId="70" applyFont="1" applyFill="1" applyBorder="1" applyAlignment="1" applyProtection="1">
      <alignment horizontal="center" vertical="center" wrapText="1"/>
      <protection/>
    </xf>
    <xf numFmtId="0" fontId="23" fillId="0" borderId="34" xfId="70" applyFont="1" applyFill="1" applyBorder="1" applyAlignment="1" applyProtection="1">
      <alignment horizontal="center" vertical="center" wrapText="1"/>
      <protection/>
    </xf>
    <xf numFmtId="0" fontId="23" fillId="0" borderId="53" xfId="70" applyFont="1" applyFill="1" applyBorder="1" applyAlignment="1" applyProtection="1">
      <alignment horizontal="center" vertical="center" wrapText="1"/>
      <protection/>
    </xf>
    <xf numFmtId="0" fontId="23" fillId="0" borderId="36" xfId="70" applyFont="1" applyFill="1" applyBorder="1" applyAlignment="1" applyProtection="1">
      <alignment horizontal="center" vertical="center" wrapText="1"/>
      <protection/>
    </xf>
    <xf numFmtId="49" fontId="0" fillId="24" borderId="3" xfId="74" applyFont="1" applyFill="1" applyBorder="1" applyAlignment="1" applyProtection="1">
      <alignment horizontal="right" vertical="center"/>
      <protection/>
    </xf>
    <xf numFmtId="49" fontId="0" fillId="24" borderId="54" xfId="74" applyFont="1" applyFill="1" applyBorder="1" applyAlignment="1" applyProtection="1">
      <alignment horizontal="right" vertical="center"/>
      <protection/>
    </xf>
    <xf numFmtId="49" fontId="0" fillId="21" borderId="55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56" xfId="74" applyNumberFormat="1" applyFont="1" applyFill="1" applyBorder="1" applyAlignment="1" applyProtection="1">
      <alignment horizontal="left" vertical="center" wrapText="1"/>
      <protection locked="0"/>
    </xf>
    <xf numFmtId="49" fontId="49" fillId="21" borderId="55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6" xfId="51" applyNumberFormat="1" applyFont="1" applyFill="1" applyBorder="1" applyAlignment="1" applyProtection="1">
      <alignment horizontal="left" vertical="center" wrapText="1"/>
      <protection locked="0"/>
    </xf>
    <xf numFmtId="49" fontId="0" fillId="24" borderId="57" xfId="74" applyFont="1" applyFill="1" applyBorder="1" applyAlignment="1" applyProtection="1">
      <alignment horizontal="right" vertical="center"/>
      <protection/>
    </xf>
    <xf numFmtId="49" fontId="0" fillId="24" borderId="58" xfId="74" applyFont="1" applyFill="1" applyBorder="1" applyAlignment="1" applyProtection="1">
      <alignment horizontal="right" vertical="center"/>
      <protection/>
    </xf>
    <xf numFmtId="49" fontId="15" fillId="0" borderId="3" xfId="74" applyFont="1" applyBorder="1" applyAlignment="1" applyProtection="1">
      <alignment horizontal="center" vertical="center"/>
      <protection/>
    </xf>
    <xf numFmtId="49" fontId="15" fillId="0" borderId="56" xfId="74" applyFont="1" applyBorder="1" applyAlignment="1" applyProtection="1">
      <alignment horizontal="center" vertical="center"/>
      <protection/>
    </xf>
    <xf numFmtId="49" fontId="49" fillId="21" borderId="55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56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59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7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60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5" xfId="74" applyFont="1" applyFill="1" applyBorder="1" applyAlignment="1" applyProtection="1">
      <alignment horizontal="center" vertical="center" wrapText="1"/>
      <protection locked="0"/>
    </xf>
    <xf numFmtId="49" fontId="0" fillId="21" borderId="3" xfId="74" applyFont="1" applyFill="1" applyBorder="1" applyAlignment="1" applyProtection="1">
      <alignment horizontal="center" vertical="center" wrapText="1"/>
      <protection locked="0"/>
    </xf>
    <xf numFmtId="49" fontId="0" fillId="21" borderId="56" xfId="74" applyFont="1" applyFill="1" applyBorder="1" applyAlignment="1" applyProtection="1">
      <alignment horizontal="center" vertical="center" wrapText="1"/>
      <protection locked="0"/>
    </xf>
    <xf numFmtId="49" fontId="0" fillId="21" borderId="59" xfId="74" applyFont="1" applyFill="1" applyBorder="1" applyAlignment="1" applyProtection="1">
      <alignment horizontal="left" vertical="center" wrapText="1"/>
      <protection locked="0"/>
    </xf>
    <xf numFmtId="49" fontId="0" fillId="21" borderId="57" xfId="74" applyFont="1" applyFill="1" applyBorder="1" applyAlignment="1" applyProtection="1">
      <alignment horizontal="left" vertical="center" wrapText="1"/>
      <protection locked="0"/>
    </xf>
    <xf numFmtId="49" fontId="0" fillId="21" borderId="60" xfId="74" applyFont="1" applyFill="1" applyBorder="1" applyAlignment="1" applyProtection="1">
      <alignment horizontal="left" vertical="center" wrapText="1"/>
      <protection locked="0"/>
    </xf>
    <xf numFmtId="0" fontId="22" fillId="20" borderId="61" xfId="79" applyFont="1" applyFill="1" applyBorder="1" applyAlignment="1" applyProtection="1">
      <alignment horizontal="center" vertical="top" wrapText="1"/>
      <protection/>
    </xf>
    <xf numFmtId="0" fontId="22" fillId="20" borderId="62" xfId="79" applyFont="1" applyFill="1" applyBorder="1" applyAlignment="1" applyProtection="1">
      <alignment horizontal="center" vertical="top" wrapText="1"/>
      <protection/>
    </xf>
    <xf numFmtId="0" fontId="22" fillId="24" borderId="63" xfId="81" applyFont="1" applyFill="1" applyBorder="1" applyAlignment="1" applyProtection="1">
      <alignment horizontal="center" vertical="center" wrapText="1"/>
      <protection/>
    </xf>
    <xf numFmtId="0" fontId="22" fillId="24" borderId="64" xfId="81" applyFont="1" applyFill="1" applyBorder="1" applyAlignment="1" applyProtection="1">
      <alignment horizontal="center" vertical="center" wrapText="1"/>
      <protection/>
    </xf>
    <xf numFmtId="0" fontId="22" fillId="24" borderId="65" xfId="81" applyFont="1" applyFill="1" applyBorder="1" applyAlignment="1" applyProtection="1">
      <alignment horizontal="center" vertical="center" wrapText="1"/>
      <protection/>
    </xf>
    <xf numFmtId="0" fontId="22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53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6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8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9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22" fillId="24" borderId="61" xfId="81" applyFont="1" applyFill="1" applyBorder="1" applyAlignment="1" applyProtection="1">
      <alignment horizontal="center" vertical="center" wrapText="1"/>
      <protection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39" xfId="79" applyFont="1" applyFill="1" applyBorder="1" applyAlignment="1" applyProtection="1">
      <alignment horizontal="right" vertical="center" wrapText="1"/>
      <protection/>
    </xf>
    <xf numFmtId="0" fontId="43" fillId="2" borderId="34" xfId="79" applyFont="1" applyFill="1" applyBorder="1" applyAlignment="1" applyProtection="1">
      <alignment horizontal="center" vertical="center" wrapText="1"/>
      <protection/>
    </xf>
    <xf numFmtId="0" fontId="43" fillId="2" borderId="53" xfId="79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71" xfId="79" applyFont="1" applyFill="1" applyBorder="1" applyAlignment="1" applyProtection="1">
      <alignment horizontal="center" vertical="center" wrapText="1"/>
      <protection/>
    </xf>
    <xf numFmtId="0" fontId="22" fillId="21" borderId="71" xfId="79" applyFont="1" applyFill="1" applyBorder="1" applyAlignment="1" applyProtection="1">
      <alignment horizontal="center" vertical="center" wrapText="1"/>
      <protection locked="0"/>
    </xf>
    <xf numFmtId="0" fontId="22" fillId="21" borderId="72" xfId="79" applyFont="1" applyFill="1" applyBorder="1" applyAlignment="1" applyProtection="1">
      <alignment horizontal="center" vertical="center" wrapText="1"/>
      <protection locked="0"/>
    </xf>
    <xf numFmtId="0" fontId="44" fillId="4" borderId="71" xfId="79" applyFont="1" applyFill="1" applyBorder="1" applyAlignment="1" applyProtection="1">
      <alignment horizontal="center" vertical="center" wrapText="1"/>
      <protection/>
    </xf>
    <xf numFmtId="0" fontId="44" fillId="4" borderId="72" xfId="79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69" xfId="79" applyFont="1" applyFill="1" applyBorder="1" applyAlignment="1" applyProtection="1">
      <alignment horizontal="center" vertical="center" wrapText="1"/>
      <protection/>
    </xf>
    <xf numFmtId="0" fontId="23" fillId="24" borderId="70" xfId="79" applyFont="1" applyFill="1" applyBorder="1" applyAlignment="1" applyProtection="1">
      <alignment horizontal="center" vertical="center" wrapText="1"/>
      <protection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1" borderId="73" xfId="79" applyFont="1" applyFill="1" applyBorder="1" applyAlignment="1" applyProtection="1">
      <alignment horizontal="center" vertical="center" wrapText="1"/>
      <protection locked="0"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0" fillId="0" borderId="74" xfId="78" applyFont="1" applyFill="1" applyBorder="1" applyAlignment="1" applyProtection="1">
      <alignment horizontal="center" vertical="center" wrapText="1"/>
      <protection/>
    </xf>
    <xf numFmtId="0" fontId="0" fillId="0" borderId="75" xfId="78" applyFont="1" applyFill="1" applyBorder="1" applyAlignment="1" applyProtection="1">
      <alignment horizontal="center" vertical="center" wrapText="1"/>
      <protection/>
    </xf>
    <xf numFmtId="0" fontId="0" fillId="0" borderId="76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0" fillId="0" borderId="77" xfId="78" applyFont="1" applyFill="1" applyBorder="1" applyAlignment="1" applyProtection="1">
      <alignment horizontal="center" vertical="center" wrapText="1"/>
      <protection/>
    </xf>
    <xf numFmtId="0" fontId="15" fillId="20" borderId="78" xfId="78" applyFont="1" applyFill="1" applyBorder="1" applyAlignment="1" applyProtection="1">
      <alignment horizontal="center" vertical="center" wrapText="1"/>
      <protection/>
    </xf>
    <xf numFmtId="0" fontId="15" fillId="20" borderId="53" xfId="78" applyFont="1" applyFill="1" applyBorder="1" applyAlignment="1" applyProtection="1">
      <alignment horizontal="center" vertical="center" wrapText="1"/>
      <protection/>
    </xf>
    <xf numFmtId="0" fontId="15" fillId="20" borderId="49" xfId="78" applyFont="1" applyFill="1" applyBorder="1" applyAlignment="1" applyProtection="1">
      <alignment horizontal="center" vertical="center" wrapText="1"/>
      <protection/>
    </xf>
    <xf numFmtId="0" fontId="0" fillId="4" borderId="79" xfId="0" applyNumberFormat="1" applyFont="1" applyFill="1" applyBorder="1" applyAlignment="1" applyProtection="1">
      <alignment horizontal="center" vertical="center" wrapText="1"/>
      <protection/>
    </xf>
    <xf numFmtId="0" fontId="0" fillId="4" borderId="80" xfId="0" applyNumberFormat="1" applyFont="1" applyFill="1" applyBorder="1" applyAlignment="1" applyProtection="1">
      <alignment horizontal="center" vertical="center" wrapText="1"/>
      <protection/>
    </xf>
    <xf numFmtId="0" fontId="0" fillId="4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39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0" borderId="82" xfId="78" applyFont="1" applyFill="1" applyBorder="1" applyAlignment="1" applyProtection="1">
      <alignment horizontal="center" vertical="center" wrapText="1"/>
      <protection/>
    </xf>
    <xf numFmtId="0" fontId="15" fillId="20" borderId="83" xfId="78" applyFont="1" applyFill="1" applyBorder="1" applyAlignment="1" applyProtection="1">
      <alignment horizontal="center" vertical="center" wrapText="1"/>
      <protection/>
    </xf>
    <xf numFmtId="0" fontId="15" fillId="20" borderId="84" xfId="78" applyFont="1" applyFill="1" applyBorder="1" applyAlignment="1" applyProtection="1">
      <alignment horizontal="center" vertical="center" wrapText="1"/>
      <protection/>
    </xf>
    <xf numFmtId="0" fontId="15" fillId="20" borderId="85" xfId="78" applyFont="1" applyFill="1" applyBorder="1" applyAlignment="1" applyProtection="1">
      <alignment horizontal="center" vertical="center" wrapText="1"/>
      <protection/>
    </xf>
    <xf numFmtId="0" fontId="15" fillId="20" borderId="86" xfId="78" applyFont="1" applyFill="1" applyBorder="1" applyAlignment="1" applyProtection="1">
      <alignment horizontal="center" vertical="center" wrapText="1"/>
      <protection/>
    </xf>
    <xf numFmtId="0" fontId="15" fillId="20" borderId="87" xfId="78" applyFont="1" applyFill="1" applyBorder="1" applyAlignment="1" applyProtection="1">
      <alignment horizontal="center" vertical="center" wrapText="1"/>
      <protection/>
    </xf>
    <xf numFmtId="0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0" fillId="0" borderId="74" xfId="78" applyNumberFormat="1" applyFont="1" applyFill="1" applyBorder="1" applyAlignment="1" applyProtection="1">
      <alignment horizontal="center" vertical="center" wrapText="1"/>
      <protection/>
    </xf>
    <xf numFmtId="0" fontId="0" fillId="0" borderId="75" xfId="78" applyNumberFormat="1" applyFont="1" applyFill="1" applyBorder="1" applyAlignment="1" applyProtection="1">
      <alignment horizontal="center" vertical="center" wrapText="1"/>
      <protection/>
    </xf>
    <xf numFmtId="0" fontId="0" fillId="0" borderId="76" xfId="78" applyNumberFormat="1" applyFont="1" applyFill="1" applyBorder="1" applyAlignment="1" applyProtection="1">
      <alignment horizontal="center" vertical="center" wrapText="1"/>
      <protection/>
    </xf>
    <xf numFmtId="0" fontId="15" fillId="20" borderId="78" xfId="78" applyNumberFormat="1" applyFont="1" applyFill="1" applyBorder="1" applyAlignment="1" applyProtection="1">
      <alignment horizontal="center" vertical="center" wrapText="1"/>
      <protection/>
    </xf>
    <xf numFmtId="0" fontId="15" fillId="20" borderId="53" xfId="78" applyNumberFormat="1" applyFont="1" applyFill="1" applyBorder="1" applyAlignment="1" applyProtection="1">
      <alignment horizontal="center" vertical="center" wrapText="1"/>
      <protection/>
    </xf>
    <xf numFmtId="0" fontId="15" fillId="20" borderId="49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2" applyFont="1" applyFill="1" applyBorder="1" applyAlignment="1" applyProtection="1">
      <alignment horizontal="center" vertical="center" wrapText="1"/>
      <protection/>
    </xf>
    <xf numFmtId="0" fontId="0" fillId="0" borderId="77" xfId="72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39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8" xfId="51" applyFont="1" applyFill="1" applyBorder="1" applyAlignment="1" applyProtection="1">
      <alignment horizontal="center" vertical="center" wrapText="1"/>
      <protection/>
    </xf>
    <xf numFmtId="0" fontId="49" fillId="26" borderId="50" xfId="51" applyFont="1" applyFill="1" applyBorder="1" applyAlignment="1" applyProtection="1">
      <alignment horizontal="center" vertical="center" wrapText="1"/>
      <protection/>
    </xf>
    <xf numFmtId="0" fontId="0" fillId="21" borderId="82" xfId="80" applyFont="1" applyFill="1" applyBorder="1" applyAlignment="1" applyProtection="1">
      <alignment horizontal="left" vertical="center" wrapText="1"/>
      <protection locked="0"/>
    </xf>
    <xf numFmtId="0" fontId="0" fillId="21" borderId="83" xfId="80" applyFont="1" applyFill="1" applyBorder="1" applyAlignment="1" applyProtection="1">
      <alignment horizontal="left" vertical="center" wrapText="1"/>
      <protection locked="0"/>
    </xf>
    <xf numFmtId="0" fontId="0" fillId="21" borderId="84" xfId="80" applyFont="1" applyFill="1" applyBorder="1" applyAlignment="1" applyProtection="1">
      <alignment horizontal="left" vertical="center" wrapText="1"/>
      <protection locked="0"/>
    </xf>
    <xf numFmtId="0" fontId="0" fillId="21" borderId="89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91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99</xdr:row>
      <xdr:rowOff>66675</xdr:rowOff>
    </xdr:from>
    <xdr:to>
      <xdr:col>13</xdr:col>
      <xdr:colOff>9525</xdr:colOff>
      <xdr:row>101</xdr:row>
      <xdr:rowOff>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754350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92</xdr:row>
      <xdr:rowOff>76200</xdr:rowOff>
    </xdr:from>
    <xdr:to>
      <xdr:col>13</xdr:col>
      <xdr:colOff>19050</xdr:colOff>
      <xdr:row>92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4354175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717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7147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2"/>
  <sheetViews>
    <sheetView showGridLines="0" zoomScalePageLayoutView="0" workbookViewId="0" topLeftCell="C20">
      <selection activeCell="I101" sqref="I101"/>
    </sheetView>
  </sheetViews>
  <sheetFormatPr defaultColWidth="9.140625" defaultRowHeight="11.25"/>
  <cols>
    <col min="1" max="2" width="0" style="58" hidden="1" customWidth="1"/>
    <col min="3" max="3" width="2.7109375" style="58" customWidth="1"/>
    <col min="4" max="4" width="4.140625" style="58" customWidth="1"/>
    <col min="5" max="13" width="10.7109375" style="58" customWidth="1"/>
    <col min="14" max="14" width="4.140625" style="58" customWidth="1"/>
    <col min="15" max="15" width="2.7109375" style="58" customWidth="1"/>
    <col min="16" max="16384" width="9.140625" style="58" customWidth="1"/>
  </cols>
  <sheetData>
    <row r="1" spans="3:15" ht="11.25" customHeight="1" hidden="1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3:15" ht="11.2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ht="15" customHeight="1">
      <c r="C3" s="59"/>
      <c r="D3" s="60"/>
      <c r="E3" s="61"/>
      <c r="F3" s="61"/>
      <c r="G3" s="61"/>
      <c r="H3" s="61"/>
      <c r="I3" s="61"/>
      <c r="J3" s="61"/>
      <c r="K3" s="61"/>
      <c r="L3" s="61"/>
      <c r="M3" s="61"/>
      <c r="N3" s="129" t="str">
        <f>"Версия "&amp;GetVersion()</f>
        <v>Версия 5.5.1</v>
      </c>
      <c r="O3" s="59"/>
    </row>
    <row r="4" spans="3:15" ht="37.5" customHeight="1">
      <c r="C4" s="59"/>
      <c r="D4" s="62"/>
      <c r="E4" s="190" t="s">
        <v>528</v>
      </c>
      <c r="F4" s="191"/>
      <c r="G4" s="191"/>
      <c r="H4" s="191"/>
      <c r="I4" s="191"/>
      <c r="J4" s="191"/>
      <c r="K4" s="191"/>
      <c r="L4" s="191"/>
      <c r="M4" s="192"/>
      <c r="N4" s="63"/>
      <c r="O4" s="59"/>
    </row>
    <row r="5" spans="3:15" ht="12" customHeight="1">
      <c r="C5" s="59"/>
      <c r="D5" s="62"/>
      <c r="E5" s="64"/>
      <c r="F5" s="64"/>
      <c r="G5" s="64"/>
      <c r="H5" s="64"/>
      <c r="I5" s="64"/>
      <c r="J5" s="64"/>
      <c r="K5" s="64"/>
      <c r="L5" s="64"/>
      <c r="M5" s="64"/>
      <c r="N5" s="63"/>
      <c r="O5" s="59"/>
    </row>
    <row r="6" spans="3:15" ht="12" customHeight="1">
      <c r="C6" s="59"/>
      <c r="D6" s="62"/>
      <c r="E6" s="64"/>
      <c r="F6" s="64"/>
      <c r="G6" s="64"/>
      <c r="H6" s="64"/>
      <c r="I6" s="64"/>
      <c r="J6" s="64"/>
      <c r="K6" s="64"/>
      <c r="L6" s="64"/>
      <c r="M6" s="64"/>
      <c r="N6" s="63"/>
      <c r="O6" s="59"/>
    </row>
    <row r="7" spans="3:15" ht="12" customHeight="1">
      <c r="C7" s="59"/>
      <c r="D7" s="62"/>
      <c r="E7" s="64"/>
      <c r="F7" s="64"/>
      <c r="G7" s="64"/>
      <c r="H7" s="64"/>
      <c r="I7" s="64"/>
      <c r="J7" s="64"/>
      <c r="K7" s="64"/>
      <c r="L7" s="64"/>
      <c r="M7" s="64"/>
      <c r="N7" s="63"/>
      <c r="O7" s="59"/>
    </row>
    <row r="8" spans="3:15" ht="12" customHeight="1">
      <c r="C8" s="59"/>
      <c r="D8" s="62"/>
      <c r="E8" s="64"/>
      <c r="F8" s="64"/>
      <c r="G8" s="64"/>
      <c r="H8" s="64"/>
      <c r="I8" s="64"/>
      <c r="J8" s="64"/>
      <c r="K8" s="64"/>
      <c r="L8" s="64"/>
      <c r="M8" s="64"/>
      <c r="N8" s="63"/>
      <c r="O8" s="59"/>
    </row>
    <row r="9" spans="3:15" ht="12" customHeight="1">
      <c r="C9" s="59"/>
      <c r="D9" s="62"/>
      <c r="E9" s="64"/>
      <c r="F9" s="64"/>
      <c r="G9" s="64"/>
      <c r="H9" s="64"/>
      <c r="I9" s="64"/>
      <c r="J9" s="64"/>
      <c r="K9" s="64"/>
      <c r="L9" s="64"/>
      <c r="M9" s="64"/>
      <c r="N9" s="63"/>
      <c r="O9" s="59"/>
    </row>
    <row r="10" spans="3:15" ht="12" customHeight="1">
      <c r="C10" s="59"/>
      <c r="D10" s="62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59"/>
    </row>
    <row r="11" spans="3:15" ht="12" customHeight="1">
      <c r="C11" s="59"/>
      <c r="D11" s="62"/>
      <c r="E11" s="64"/>
      <c r="F11" s="64"/>
      <c r="G11" s="64"/>
      <c r="H11" s="64"/>
      <c r="I11" s="64"/>
      <c r="J11" s="64"/>
      <c r="K11" s="64"/>
      <c r="L11" s="64"/>
      <c r="M11" s="64"/>
      <c r="N11" s="63"/>
      <c r="O11" s="59"/>
    </row>
    <row r="12" spans="3:15" ht="12" customHeight="1">
      <c r="C12" s="59"/>
      <c r="D12" s="62"/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59"/>
    </row>
    <row r="13" spans="3:15" ht="12" customHeight="1">
      <c r="C13" s="59"/>
      <c r="D13" s="62"/>
      <c r="E13" s="64"/>
      <c r="F13" s="64"/>
      <c r="G13" s="64"/>
      <c r="H13" s="64"/>
      <c r="I13" s="64"/>
      <c r="J13" s="64"/>
      <c r="K13" s="64"/>
      <c r="L13" s="64"/>
      <c r="M13" s="64"/>
      <c r="N13" s="63"/>
      <c r="O13" s="59"/>
    </row>
    <row r="14" spans="3:15" ht="12" customHeight="1">
      <c r="C14" s="59"/>
      <c r="D14" s="62"/>
      <c r="E14" s="64"/>
      <c r="F14" s="64"/>
      <c r="G14" s="64"/>
      <c r="H14" s="64"/>
      <c r="I14" s="64"/>
      <c r="J14" s="64"/>
      <c r="K14" s="64"/>
      <c r="L14" s="64"/>
      <c r="M14" s="64"/>
      <c r="N14" s="63"/>
      <c r="O14" s="59"/>
    </row>
    <row r="15" spans="3:15" ht="12" customHeight="1">
      <c r="C15" s="59"/>
      <c r="D15" s="62"/>
      <c r="E15" s="64"/>
      <c r="F15" s="64"/>
      <c r="G15" s="64"/>
      <c r="H15" s="64"/>
      <c r="I15" s="64"/>
      <c r="J15" s="64"/>
      <c r="K15" s="64"/>
      <c r="L15" s="64"/>
      <c r="M15" s="64"/>
      <c r="N15" s="63"/>
      <c r="O15" s="59"/>
    </row>
    <row r="16" spans="3:15" ht="12" customHeight="1">
      <c r="C16" s="59"/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3"/>
      <c r="O16" s="59"/>
    </row>
    <row r="17" spans="3:15" ht="12" customHeight="1">
      <c r="C17" s="59"/>
      <c r="D17" s="62"/>
      <c r="E17" s="64"/>
      <c r="F17" s="64"/>
      <c r="G17" s="64"/>
      <c r="H17" s="64"/>
      <c r="I17" s="64"/>
      <c r="J17" s="64"/>
      <c r="K17" s="64"/>
      <c r="L17" s="64"/>
      <c r="M17" s="64"/>
      <c r="N17" s="63"/>
      <c r="O17" s="59"/>
    </row>
    <row r="18" spans="3:15" ht="12" customHeight="1">
      <c r="C18" s="59"/>
      <c r="D18" s="62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59"/>
    </row>
    <row r="19" spans="3:15" ht="12" customHeight="1">
      <c r="C19" s="59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3"/>
      <c r="O19" s="59"/>
    </row>
    <row r="20" spans="3:15" ht="12" customHeight="1">
      <c r="C20" s="59"/>
      <c r="D20" s="62"/>
      <c r="E20" s="64"/>
      <c r="F20" s="64"/>
      <c r="G20" s="64"/>
      <c r="H20" s="64"/>
      <c r="I20" s="64"/>
      <c r="J20" s="64"/>
      <c r="K20" s="64"/>
      <c r="L20" s="64"/>
      <c r="M20" s="64"/>
      <c r="N20" s="63"/>
      <c r="O20" s="59"/>
    </row>
    <row r="21" spans="3:17" ht="12" customHeight="1">
      <c r="C21" s="59"/>
      <c r="D21" s="62"/>
      <c r="E21" s="64"/>
      <c r="F21" s="64"/>
      <c r="G21" s="64"/>
      <c r="H21" s="64"/>
      <c r="I21" s="64"/>
      <c r="J21" s="64"/>
      <c r="K21" s="64"/>
      <c r="L21" s="64"/>
      <c r="M21" s="64"/>
      <c r="N21" s="63"/>
      <c r="O21" s="59"/>
      <c r="Q21" s="76"/>
    </row>
    <row r="22" spans="3:17" ht="12" customHeight="1">
      <c r="C22" s="59"/>
      <c r="D22" s="62"/>
      <c r="E22" s="64"/>
      <c r="F22" s="64"/>
      <c r="G22" s="64"/>
      <c r="H22" s="64"/>
      <c r="I22" s="64"/>
      <c r="J22" s="64"/>
      <c r="K22" s="64"/>
      <c r="L22" s="64"/>
      <c r="M22" s="64"/>
      <c r="N22" s="63"/>
      <c r="O22" s="59"/>
      <c r="Q22" s="76"/>
    </row>
    <row r="23" spans="3:15" ht="12" customHeight="1">
      <c r="C23" s="59"/>
      <c r="D23" s="62"/>
      <c r="E23" s="64"/>
      <c r="F23" s="64"/>
      <c r="G23" s="64"/>
      <c r="H23" s="64"/>
      <c r="I23" s="64"/>
      <c r="J23" s="64"/>
      <c r="K23" s="64"/>
      <c r="L23" s="64"/>
      <c r="M23" s="64"/>
      <c r="N23" s="63"/>
      <c r="O23" s="59"/>
    </row>
    <row r="24" spans="3:15" ht="12" customHeight="1">
      <c r="C24" s="59"/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3"/>
      <c r="O24" s="59"/>
    </row>
    <row r="25" spans="3:15" ht="12" customHeight="1">
      <c r="C25" s="59"/>
      <c r="D25" s="62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9"/>
    </row>
    <row r="26" spans="3:15" ht="12" customHeight="1">
      <c r="C26" s="59"/>
      <c r="D26" s="62"/>
      <c r="E26" s="64"/>
      <c r="F26" s="64"/>
      <c r="G26" s="64"/>
      <c r="H26" s="64"/>
      <c r="I26" s="64"/>
      <c r="J26" s="64"/>
      <c r="K26" s="64"/>
      <c r="L26" s="64"/>
      <c r="M26" s="64"/>
      <c r="N26" s="63"/>
      <c r="O26" s="59"/>
    </row>
    <row r="27" spans="3:15" ht="12" customHeight="1">
      <c r="C27" s="59"/>
      <c r="D27" s="62"/>
      <c r="E27" s="64"/>
      <c r="F27" s="64"/>
      <c r="G27" s="64"/>
      <c r="H27" s="64"/>
      <c r="I27" s="64"/>
      <c r="J27" s="64"/>
      <c r="K27" s="64"/>
      <c r="L27" s="64"/>
      <c r="M27" s="64"/>
      <c r="N27" s="63"/>
      <c r="O27" s="59"/>
    </row>
    <row r="28" spans="3:15" ht="12" customHeight="1">
      <c r="C28" s="59"/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59"/>
    </row>
    <row r="29" spans="3:15" ht="12" customHeight="1">
      <c r="C29" s="59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3"/>
      <c r="O29" s="59"/>
    </row>
    <row r="30" spans="3:15" ht="12" customHeight="1">
      <c r="C30" s="59"/>
      <c r="D30" s="62"/>
      <c r="E30" s="64"/>
      <c r="F30" s="64"/>
      <c r="G30" s="64"/>
      <c r="H30" s="64"/>
      <c r="I30" s="64"/>
      <c r="J30" s="64"/>
      <c r="K30" s="64"/>
      <c r="L30" s="64"/>
      <c r="M30" s="64"/>
      <c r="N30" s="63"/>
      <c r="O30" s="59"/>
    </row>
    <row r="31" spans="3:15" ht="12" customHeight="1">
      <c r="C31" s="59"/>
      <c r="D31" s="62"/>
      <c r="E31" s="64"/>
      <c r="F31" s="64"/>
      <c r="G31" s="64"/>
      <c r="H31" s="64"/>
      <c r="I31" s="64"/>
      <c r="J31" s="64"/>
      <c r="K31" s="64"/>
      <c r="L31" s="64"/>
      <c r="M31" s="64"/>
      <c r="N31" s="63"/>
      <c r="O31" s="59"/>
    </row>
    <row r="32" spans="3:15" ht="12" customHeight="1">
      <c r="C32" s="59"/>
      <c r="D32" s="62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59"/>
    </row>
    <row r="33" spans="3:15" ht="12" customHeight="1">
      <c r="C33" s="59"/>
      <c r="D33" s="62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59"/>
    </row>
    <row r="34" spans="3:15" ht="12" customHeight="1">
      <c r="C34" s="59"/>
      <c r="D34" s="62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59"/>
    </row>
    <row r="35" spans="3:15" ht="12" customHeight="1">
      <c r="C35" s="59"/>
      <c r="D35" s="62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59"/>
    </row>
    <row r="36" spans="3:15" ht="12" customHeight="1">
      <c r="C36" s="59"/>
      <c r="D36" s="62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59"/>
    </row>
    <row r="37" spans="3:15" ht="12" customHeight="1">
      <c r="C37" s="59"/>
      <c r="D37" s="62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59"/>
    </row>
    <row r="38" spans="3:15" ht="12" customHeight="1">
      <c r="C38" s="59"/>
      <c r="D38" s="62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59"/>
    </row>
    <row r="39" spans="3:15" ht="12" customHeight="1">
      <c r="C39" s="59"/>
      <c r="D39" s="62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59"/>
    </row>
    <row r="40" spans="3:15" ht="12" customHeight="1">
      <c r="C40" s="59"/>
      <c r="D40" s="62"/>
      <c r="E40" s="64"/>
      <c r="F40" s="64"/>
      <c r="G40" s="64"/>
      <c r="H40" s="64"/>
      <c r="I40" s="64"/>
      <c r="J40" s="64"/>
      <c r="K40" s="64"/>
      <c r="L40" s="64"/>
      <c r="M40" s="64"/>
      <c r="N40" s="63"/>
      <c r="O40" s="59"/>
    </row>
    <row r="41" spans="3:15" ht="12" customHeight="1">
      <c r="C41" s="59"/>
      <c r="D41" s="62"/>
      <c r="E41" s="64"/>
      <c r="F41" s="64"/>
      <c r="G41" s="64"/>
      <c r="H41" s="64"/>
      <c r="I41" s="64"/>
      <c r="J41" s="64"/>
      <c r="K41" s="64"/>
      <c r="L41" s="64"/>
      <c r="M41" s="64"/>
      <c r="N41" s="63"/>
      <c r="O41" s="59"/>
    </row>
    <row r="42" spans="3:15" ht="12" customHeight="1">
      <c r="C42" s="59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3"/>
      <c r="O42" s="59"/>
    </row>
    <row r="43" spans="3:15" ht="12" customHeight="1">
      <c r="C43" s="59"/>
      <c r="D43" s="62"/>
      <c r="E43" s="64"/>
      <c r="F43" s="64"/>
      <c r="G43" s="64"/>
      <c r="H43" s="64"/>
      <c r="I43" s="64"/>
      <c r="J43" s="64"/>
      <c r="K43" s="64"/>
      <c r="L43" s="64"/>
      <c r="M43" s="64"/>
      <c r="N43" s="63"/>
      <c r="O43" s="59"/>
    </row>
    <row r="44" spans="3:15" ht="12" customHeight="1">
      <c r="C44" s="59"/>
      <c r="D44" s="62"/>
      <c r="E44" s="64"/>
      <c r="F44" s="64"/>
      <c r="G44" s="64"/>
      <c r="H44" s="64"/>
      <c r="I44" s="64"/>
      <c r="J44" s="64"/>
      <c r="K44" s="64"/>
      <c r="L44" s="64"/>
      <c r="M44" s="64"/>
      <c r="N44" s="63"/>
      <c r="O44" s="59"/>
    </row>
    <row r="45" spans="3:15" ht="12" customHeight="1">
      <c r="C45" s="59"/>
      <c r="D45" s="62"/>
      <c r="E45" s="64"/>
      <c r="F45" s="64"/>
      <c r="G45" s="64"/>
      <c r="H45" s="64"/>
      <c r="I45" s="64"/>
      <c r="J45" s="64"/>
      <c r="K45" s="64"/>
      <c r="L45" s="64"/>
      <c r="M45" s="64"/>
      <c r="N45" s="63"/>
      <c r="O45" s="59"/>
    </row>
    <row r="46" spans="3:15" ht="12" customHeight="1">
      <c r="C46" s="59"/>
      <c r="D46" s="62"/>
      <c r="E46" s="64"/>
      <c r="F46" s="64"/>
      <c r="G46" s="64"/>
      <c r="H46" s="64"/>
      <c r="I46" s="64"/>
      <c r="J46" s="64"/>
      <c r="K46" s="64"/>
      <c r="L46" s="64"/>
      <c r="M46" s="64"/>
      <c r="N46" s="63"/>
      <c r="O46" s="59"/>
    </row>
    <row r="47" spans="3:15" ht="12" customHeight="1">
      <c r="C47" s="59"/>
      <c r="D47" s="62"/>
      <c r="E47" s="64"/>
      <c r="F47" s="64"/>
      <c r="G47" s="64"/>
      <c r="H47" s="64"/>
      <c r="I47" s="64"/>
      <c r="J47" s="64"/>
      <c r="K47" s="64"/>
      <c r="L47" s="64"/>
      <c r="M47" s="64"/>
      <c r="N47" s="63"/>
      <c r="O47" s="59"/>
    </row>
    <row r="48" spans="3:15" ht="12" customHeight="1">
      <c r="C48" s="59"/>
      <c r="D48" s="62"/>
      <c r="E48" s="64"/>
      <c r="F48" s="64"/>
      <c r="G48" s="64"/>
      <c r="H48" s="64"/>
      <c r="I48" s="64"/>
      <c r="J48" s="64"/>
      <c r="K48" s="64"/>
      <c r="L48" s="64"/>
      <c r="M48" s="64"/>
      <c r="N48" s="63"/>
      <c r="O48" s="59"/>
    </row>
    <row r="49" spans="3:15" ht="12" customHeight="1">
      <c r="C49" s="59"/>
      <c r="D49" s="62"/>
      <c r="E49" s="64"/>
      <c r="F49" s="64"/>
      <c r="G49" s="64"/>
      <c r="H49" s="64"/>
      <c r="I49" s="64"/>
      <c r="J49" s="64"/>
      <c r="K49" s="64"/>
      <c r="L49" s="64"/>
      <c r="M49" s="64"/>
      <c r="N49" s="63"/>
      <c r="O49" s="59"/>
    </row>
    <row r="50" spans="3:15" ht="12" customHeight="1">
      <c r="C50" s="59"/>
      <c r="D50" s="62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59"/>
    </row>
    <row r="51" spans="3:15" ht="12" customHeight="1">
      <c r="C51" s="59"/>
      <c r="D51" s="62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59"/>
    </row>
    <row r="52" spans="3:15" ht="12" customHeight="1">
      <c r="C52" s="59"/>
      <c r="D52" s="62"/>
      <c r="E52" s="64"/>
      <c r="F52" s="64"/>
      <c r="G52" s="64"/>
      <c r="H52" s="64"/>
      <c r="I52" s="64"/>
      <c r="J52" s="64"/>
      <c r="K52" s="64"/>
      <c r="L52" s="64"/>
      <c r="M52" s="64"/>
      <c r="N52" s="63"/>
      <c r="O52" s="59"/>
    </row>
    <row r="53" spans="3:15" ht="12" customHeight="1">
      <c r="C53" s="59"/>
      <c r="D53" s="62"/>
      <c r="E53" s="64"/>
      <c r="F53" s="64"/>
      <c r="G53" s="64"/>
      <c r="H53" s="64"/>
      <c r="I53" s="64"/>
      <c r="J53" s="64"/>
      <c r="K53" s="64"/>
      <c r="L53" s="64"/>
      <c r="M53" s="64"/>
      <c r="N53" s="63"/>
      <c r="O53" s="59"/>
    </row>
    <row r="54" spans="3:15" ht="12" customHeight="1">
      <c r="C54" s="59"/>
      <c r="D54" s="62"/>
      <c r="E54" s="64"/>
      <c r="F54" s="64"/>
      <c r="G54" s="64"/>
      <c r="H54" s="64"/>
      <c r="I54" s="64"/>
      <c r="J54" s="64"/>
      <c r="K54" s="64"/>
      <c r="L54" s="64"/>
      <c r="M54" s="64"/>
      <c r="N54" s="63"/>
      <c r="O54" s="59"/>
    </row>
    <row r="55" spans="3:15" ht="12" customHeight="1">
      <c r="C55" s="59"/>
      <c r="D55" s="62"/>
      <c r="E55" s="64"/>
      <c r="F55" s="64"/>
      <c r="G55" s="64"/>
      <c r="H55" s="64"/>
      <c r="I55" s="64"/>
      <c r="J55" s="64"/>
      <c r="K55" s="64"/>
      <c r="L55" s="64"/>
      <c r="M55" s="64"/>
      <c r="N55" s="63"/>
      <c r="O55" s="59"/>
    </row>
    <row r="56" spans="3:15" ht="12" customHeight="1">
      <c r="C56" s="59"/>
      <c r="D56" s="62"/>
      <c r="E56" s="64"/>
      <c r="F56" s="64"/>
      <c r="G56" s="64"/>
      <c r="H56" s="64"/>
      <c r="I56" s="64"/>
      <c r="J56" s="64"/>
      <c r="K56" s="64"/>
      <c r="L56" s="64"/>
      <c r="M56" s="64"/>
      <c r="N56" s="63"/>
      <c r="O56" s="59"/>
    </row>
    <row r="57" spans="3:15" ht="12" customHeight="1">
      <c r="C57" s="59"/>
      <c r="D57" s="62"/>
      <c r="E57" s="64"/>
      <c r="F57" s="64"/>
      <c r="G57" s="64"/>
      <c r="H57" s="64"/>
      <c r="I57" s="64"/>
      <c r="J57" s="64"/>
      <c r="K57" s="64"/>
      <c r="L57" s="64"/>
      <c r="M57" s="64"/>
      <c r="N57" s="63"/>
      <c r="O57" s="59"/>
    </row>
    <row r="58" spans="3:15" ht="12" customHeight="1">
      <c r="C58" s="59"/>
      <c r="D58" s="62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59"/>
    </row>
    <row r="59" spans="3:15" ht="12" customHeight="1">
      <c r="C59" s="59"/>
      <c r="D59" s="62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59"/>
    </row>
    <row r="60" spans="3:15" ht="12" customHeight="1">
      <c r="C60" s="59"/>
      <c r="D60" s="62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59"/>
    </row>
    <row r="61" spans="3:15" ht="12" customHeight="1">
      <c r="C61" s="59"/>
      <c r="D61" s="62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59"/>
    </row>
    <row r="62" spans="3:15" ht="12" customHeight="1">
      <c r="C62" s="59"/>
      <c r="D62" s="62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59"/>
    </row>
    <row r="63" spans="3:15" ht="12" customHeight="1">
      <c r="C63" s="59"/>
      <c r="D63" s="62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59"/>
    </row>
    <row r="64" spans="3:15" ht="12" customHeight="1">
      <c r="C64" s="59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59"/>
    </row>
    <row r="65" spans="3:15" ht="12" customHeight="1">
      <c r="C65" s="59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59"/>
    </row>
    <row r="66" spans="3:15" ht="12" customHeight="1">
      <c r="C66" s="59"/>
      <c r="D66" s="62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59"/>
    </row>
    <row r="67" spans="3:15" ht="12" customHeight="1">
      <c r="C67" s="59"/>
      <c r="D67" s="62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59"/>
    </row>
    <row r="68" spans="3:15" ht="12" customHeight="1">
      <c r="C68" s="59"/>
      <c r="D68" s="62"/>
      <c r="E68" s="64"/>
      <c r="F68" s="64"/>
      <c r="G68" s="64"/>
      <c r="H68" s="64"/>
      <c r="I68" s="64"/>
      <c r="J68" s="64"/>
      <c r="K68" s="64"/>
      <c r="L68" s="64"/>
      <c r="M68" s="64"/>
      <c r="N68" s="63"/>
      <c r="O68" s="59"/>
    </row>
    <row r="69" spans="3:15" ht="12" customHeight="1">
      <c r="C69" s="59"/>
      <c r="D69" s="62"/>
      <c r="E69" s="64"/>
      <c r="F69" s="64"/>
      <c r="G69" s="64"/>
      <c r="H69" s="64"/>
      <c r="I69" s="64"/>
      <c r="J69" s="64"/>
      <c r="K69" s="64"/>
      <c r="L69" s="64"/>
      <c r="M69" s="64"/>
      <c r="N69" s="63"/>
      <c r="O69" s="59"/>
    </row>
    <row r="70" spans="3:15" ht="12" customHeight="1">
      <c r="C70" s="59"/>
      <c r="D70" s="62"/>
      <c r="E70" s="64"/>
      <c r="F70" s="64"/>
      <c r="G70" s="64"/>
      <c r="H70" s="64"/>
      <c r="I70" s="64"/>
      <c r="J70" s="64"/>
      <c r="K70" s="64"/>
      <c r="L70" s="64"/>
      <c r="M70" s="64"/>
      <c r="N70" s="63"/>
      <c r="O70" s="59"/>
    </row>
    <row r="71" spans="3:15" ht="12" customHeight="1">
      <c r="C71" s="59"/>
      <c r="D71" s="62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59"/>
    </row>
    <row r="72" spans="3:15" ht="12" customHeight="1">
      <c r="C72" s="59"/>
      <c r="D72" s="62"/>
      <c r="E72" s="64"/>
      <c r="F72" s="64"/>
      <c r="G72" s="64"/>
      <c r="H72" s="64"/>
      <c r="I72" s="64"/>
      <c r="J72" s="64"/>
      <c r="K72" s="64"/>
      <c r="L72" s="64"/>
      <c r="M72" s="64"/>
      <c r="N72" s="63"/>
      <c r="O72" s="59"/>
    </row>
    <row r="73" spans="3:15" ht="12" customHeight="1">
      <c r="C73" s="59"/>
      <c r="D73" s="62"/>
      <c r="E73" s="64"/>
      <c r="F73" s="64"/>
      <c r="G73" s="64"/>
      <c r="H73" s="64"/>
      <c r="I73" s="64"/>
      <c r="J73" s="64"/>
      <c r="K73" s="64"/>
      <c r="L73" s="64"/>
      <c r="M73" s="64"/>
      <c r="N73" s="63"/>
      <c r="O73" s="59"/>
    </row>
    <row r="74" spans="3:15" ht="12" customHeight="1">
      <c r="C74" s="59"/>
      <c r="D74" s="62"/>
      <c r="E74" s="64"/>
      <c r="F74" s="64"/>
      <c r="G74" s="64"/>
      <c r="H74" s="64"/>
      <c r="I74" s="64"/>
      <c r="J74" s="64"/>
      <c r="K74" s="64"/>
      <c r="L74" s="64"/>
      <c r="M74" s="64"/>
      <c r="N74" s="63"/>
      <c r="O74" s="59"/>
    </row>
    <row r="75" spans="3:15" ht="12" customHeight="1">
      <c r="C75" s="59"/>
      <c r="D75" s="62"/>
      <c r="E75" s="64"/>
      <c r="F75" s="64"/>
      <c r="G75" s="64"/>
      <c r="H75" s="64"/>
      <c r="I75" s="64"/>
      <c r="J75" s="64"/>
      <c r="K75" s="64"/>
      <c r="L75" s="64"/>
      <c r="M75" s="64"/>
      <c r="N75" s="63"/>
      <c r="O75" s="59"/>
    </row>
    <row r="76" spans="3:15" ht="12" customHeight="1">
      <c r="C76" s="59"/>
      <c r="D76" s="62"/>
      <c r="E76" s="64"/>
      <c r="F76" s="64"/>
      <c r="G76" s="64"/>
      <c r="H76" s="64"/>
      <c r="I76" s="64"/>
      <c r="J76" s="64"/>
      <c r="K76" s="64"/>
      <c r="L76" s="64"/>
      <c r="M76" s="64"/>
      <c r="N76" s="63"/>
      <c r="O76" s="59"/>
    </row>
    <row r="77" spans="3:15" ht="12" customHeight="1">
      <c r="C77" s="59"/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3"/>
      <c r="O77" s="59"/>
    </row>
    <row r="78" spans="3:15" ht="12" customHeight="1">
      <c r="C78" s="59"/>
      <c r="D78" s="62"/>
      <c r="E78" s="64"/>
      <c r="F78" s="64"/>
      <c r="G78" s="64"/>
      <c r="H78" s="64"/>
      <c r="I78" s="64"/>
      <c r="J78" s="64"/>
      <c r="K78" s="64"/>
      <c r="L78" s="64"/>
      <c r="M78" s="64"/>
      <c r="N78" s="63"/>
      <c r="O78" s="59"/>
    </row>
    <row r="79" spans="3:15" ht="12" customHeight="1">
      <c r="C79" s="59"/>
      <c r="D79" s="62"/>
      <c r="E79" s="64"/>
      <c r="F79" s="64"/>
      <c r="G79" s="64"/>
      <c r="H79" s="64"/>
      <c r="I79" s="64"/>
      <c r="J79" s="64"/>
      <c r="K79" s="64"/>
      <c r="L79" s="64"/>
      <c r="M79" s="64"/>
      <c r="N79" s="63"/>
      <c r="O79" s="59"/>
    </row>
    <row r="80" spans="3:15" ht="12" customHeight="1">
      <c r="C80" s="59"/>
      <c r="D80" s="62"/>
      <c r="E80" s="64"/>
      <c r="F80" s="64"/>
      <c r="G80" s="64"/>
      <c r="H80" s="64"/>
      <c r="I80" s="64"/>
      <c r="J80" s="64"/>
      <c r="K80" s="64"/>
      <c r="L80" s="64"/>
      <c r="M80" s="64"/>
      <c r="N80" s="63"/>
      <c r="O80" s="59"/>
    </row>
    <row r="81" spans="3:15" ht="12" customHeight="1">
      <c r="C81" s="59"/>
      <c r="D81" s="62"/>
      <c r="E81" s="64"/>
      <c r="F81" s="64"/>
      <c r="G81" s="64"/>
      <c r="H81" s="64"/>
      <c r="I81" s="64"/>
      <c r="J81" s="64"/>
      <c r="K81" s="64"/>
      <c r="L81" s="64"/>
      <c r="M81" s="64"/>
      <c r="N81" s="63"/>
      <c r="O81" s="59"/>
    </row>
    <row r="82" spans="3:15" ht="12" customHeight="1">
      <c r="C82" s="59"/>
      <c r="D82" s="62"/>
      <c r="E82" s="64"/>
      <c r="F82" s="64"/>
      <c r="G82" s="64"/>
      <c r="H82" s="64"/>
      <c r="I82" s="64"/>
      <c r="J82" s="64"/>
      <c r="K82" s="64"/>
      <c r="L82" s="64"/>
      <c r="M82" s="64"/>
      <c r="N82" s="63"/>
      <c r="O82" s="59"/>
    </row>
    <row r="83" spans="3:15" ht="12" customHeight="1">
      <c r="C83" s="59"/>
      <c r="D83" s="62"/>
      <c r="E83" s="64"/>
      <c r="F83" s="64"/>
      <c r="G83" s="64"/>
      <c r="H83" s="64"/>
      <c r="I83" s="64"/>
      <c r="J83" s="64"/>
      <c r="K83" s="64"/>
      <c r="L83" s="64"/>
      <c r="M83" s="64"/>
      <c r="N83" s="63"/>
      <c r="O83" s="59"/>
    </row>
    <row r="84" spans="3:15" ht="12" customHeight="1">
      <c r="C84" s="59"/>
      <c r="D84" s="62"/>
      <c r="E84" s="64"/>
      <c r="F84" s="64"/>
      <c r="G84" s="64"/>
      <c r="H84" s="64"/>
      <c r="I84" s="64"/>
      <c r="J84" s="64"/>
      <c r="K84" s="64"/>
      <c r="L84" s="64"/>
      <c r="M84" s="64"/>
      <c r="N84" s="63"/>
      <c r="O84" s="59"/>
    </row>
    <row r="85" spans="3:15" ht="12" customHeight="1">
      <c r="C85" s="59"/>
      <c r="D85" s="62"/>
      <c r="E85" s="64"/>
      <c r="F85" s="64"/>
      <c r="G85" s="64"/>
      <c r="H85" s="64"/>
      <c r="I85" s="64"/>
      <c r="J85" s="64"/>
      <c r="K85" s="64"/>
      <c r="L85" s="64"/>
      <c r="M85" s="64"/>
      <c r="N85" s="63"/>
      <c r="O85" s="59"/>
    </row>
    <row r="86" spans="3:15" ht="12" customHeight="1">
      <c r="C86" s="59"/>
      <c r="D86" s="62"/>
      <c r="E86" s="64"/>
      <c r="F86" s="64"/>
      <c r="G86" s="64"/>
      <c r="H86" s="64"/>
      <c r="I86" s="64"/>
      <c r="J86" s="64"/>
      <c r="K86" s="64"/>
      <c r="L86" s="64"/>
      <c r="M86" s="64"/>
      <c r="N86" s="63"/>
      <c r="O86" s="59"/>
    </row>
    <row r="87" spans="3:15" ht="15" customHeight="1">
      <c r="C87" s="59"/>
      <c r="D87" s="62"/>
      <c r="E87" s="206" t="s">
        <v>529</v>
      </c>
      <c r="F87" s="206"/>
      <c r="G87" s="206"/>
      <c r="H87" s="206"/>
      <c r="I87" s="206"/>
      <c r="J87" s="206"/>
      <c r="K87" s="206"/>
      <c r="L87" s="206"/>
      <c r="M87" s="207"/>
      <c r="N87" s="63"/>
      <c r="O87" s="59"/>
    </row>
    <row r="88" spans="3:15" ht="12" customHeight="1">
      <c r="C88" s="59"/>
      <c r="D88" s="62"/>
      <c r="E88" s="196" t="s">
        <v>530</v>
      </c>
      <c r="F88" s="197"/>
      <c r="G88" s="214"/>
      <c r="H88" s="215"/>
      <c r="I88" s="215"/>
      <c r="J88" s="215"/>
      <c r="K88" s="215"/>
      <c r="L88" s="215"/>
      <c r="M88" s="216"/>
      <c r="N88" s="63"/>
      <c r="O88" s="59"/>
    </row>
    <row r="89" spans="3:15" ht="12" customHeight="1">
      <c r="C89" s="59"/>
      <c r="D89" s="62"/>
      <c r="E89" s="196" t="s">
        <v>531</v>
      </c>
      <c r="F89" s="197"/>
      <c r="G89" s="214"/>
      <c r="H89" s="215"/>
      <c r="I89" s="215"/>
      <c r="J89" s="215"/>
      <c r="K89" s="215"/>
      <c r="L89" s="215"/>
      <c r="M89" s="216"/>
      <c r="N89" s="63"/>
      <c r="O89" s="59"/>
    </row>
    <row r="90" spans="3:15" ht="12" customHeight="1">
      <c r="C90" s="59"/>
      <c r="D90" s="62"/>
      <c r="E90" s="196" t="s">
        <v>532</v>
      </c>
      <c r="F90" s="197"/>
      <c r="G90" s="201" t="s">
        <v>533</v>
      </c>
      <c r="H90" s="202"/>
      <c r="I90" s="202"/>
      <c r="J90" s="202"/>
      <c r="K90" s="202"/>
      <c r="L90" s="202"/>
      <c r="M90" s="203"/>
      <c r="N90" s="63"/>
      <c r="O90" s="59"/>
    </row>
    <row r="91" spans="3:15" ht="12" customHeight="1">
      <c r="C91" s="59"/>
      <c r="D91" s="62"/>
      <c r="E91" s="196" t="s">
        <v>534</v>
      </c>
      <c r="F91" s="197"/>
      <c r="G91" s="208"/>
      <c r="H91" s="209"/>
      <c r="I91" s="209"/>
      <c r="J91" s="209"/>
      <c r="K91" s="209"/>
      <c r="L91" s="209"/>
      <c r="M91" s="210"/>
      <c r="N91" s="63"/>
      <c r="O91" s="59"/>
    </row>
    <row r="92" spans="3:15" ht="13.5" thickBot="1">
      <c r="C92" s="59"/>
      <c r="D92" s="62"/>
      <c r="E92" s="204" t="s">
        <v>535</v>
      </c>
      <c r="F92" s="205"/>
      <c r="G92" s="217" t="s">
        <v>536</v>
      </c>
      <c r="H92" s="218"/>
      <c r="I92" s="218"/>
      <c r="J92" s="218"/>
      <c r="K92" s="218"/>
      <c r="L92" s="218"/>
      <c r="M92" s="219"/>
      <c r="N92" s="63"/>
      <c r="O92" s="59"/>
    </row>
    <row r="93" spans="3:15" ht="33.75" customHeight="1">
      <c r="C93" s="59"/>
      <c r="D93" s="62"/>
      <c r="E93" s="128"/>
      <c r="F93" s="128"/>
      <c r="G93" s="128"/>
      <c r="H93" s="128"/>
      <c r="I93" s="128"/>
      <c r="J93" s="128"/>
      <c r="K93" s="127"/>
      <c r="L93" s="127"/>
      <c r="M93" s="127"/>
      <c r="N93" s="63"/>
      <c r="O93" s="59"/>
    </row>
    <row r="94" spans="3:15" ht="15" customHeight="1">
      <c r="C94" s="59"/>
      <c r="D94" s="62"/>
      <c r="E94" s="206" t="s">
        <v>537</v>
      </c>
      <c r="F94" s="206"/>
      <c r="G94" s="206"/>
      <c r="H94" s="206"/>
      <c r="I94" s="206"/>
      <c r="J94" s="206"/>
      <c r="K94" s="206"/>
      <c r="L94" s="206"/>
      <c r="M94" s="207"/>
      <c r="N94" s="63"/>
      <c r="O94" s="59"/>
    </row>
    <row r="95" spans="3:15" ht="12.75">
      <c r="C95" s="59"/>
      <c r="D95" s="62"/>
      <c r="E95" s="196" t="s">
        <v>530</v>
      </c>
      <c r="F95" s="197"/>
      <c r="G95" s="198" t="s">
        <v>539</v>
      </c>
      <c r="H95" s="199"/>
      <c r="I95" s="199"/>
      <c r="J95" s="199"/>
      <c r="K95" s="199"/>
      <c r="L95" s="199"/>
      <c r="M95" s="200"/>
      <c r="N95" s="63"/>
      <c r="O95" s="59"/>
    </row>
    <row r="96" spans="3:15" ht="12.75">
      <c r="C96" s="59"/>
      <c r="D96" s="62"/>
      <c r="E96" s="196" t="s">
        <v>531</v>
      </c>
      <c r="F96" s="197"/>
      <c r="G96" s="198" t="s">
        <v>540</v>
      </c>
      <c r="H96" s="199"/>
      <c r="I96" s="199"/>
      <c r="J96" s="199"/>
      <c r="K96" s="199"/>
      <c r="L96" s="199"/>
      <c r="M96" s="200"/>
      <c r="N96" s="63"/>
      <c r="O96" s="59"/>
    </row>
    <row r="97" spans="3:15" ht="12.75">
      <c r="C97" s="59"/>
      <c r="D97" s="62"/>
      <c r="E97" s="196" t="s">
        <v>532</v>
      </c>
      <c r="F97" s="197"/>
      <c r="G97" s="201" t="s">
        <v>538</v>
      </c>
      <c r="H97" s="202"/>
      <c r="I97" s="202"/>
      <c r="J97" s="202"/>
      <c r="K97" s="202"/>
      <c r="L97" s="202"/>
      <c r="M97" s="203"/>
      <c r="N97" s="63"/>
      <c r="O97" s="59"/>
    </row>
    <row r="98" spans="3:15" ht="12" customHeight="1">
      <c r="C98" s="59"/>
      <c r="D98" s="62"/>
      <c r="E98" s="196" t="s">
        <v>534</v>
      </c>
      <c r="F98" s="197"/>
      <c r="G98" s="208"/>
      <c r="H98" s="209"/>
      <c r="I98" s="209"/>
      <c r="J98" s="209"/>
      <c r="K98" s="209"/>
      <c r="L98" s="209"/>
      <c r="M98" s="210"/>
      <c r="N98" s="63"/>
      <c r="O98" s="59"/>
    </row>
    <row r="99" spans="3:15" ht="12" customHeight="1" thickBot="1">
      <c r="C99" s="59"/>
      <c r="D99" s="62"/>
      <c r="E99" s="204" t="s">
        <v>535</v>
      </c>
      <c r="F99" s="205"/>
      <c r="G99" s="211"/>
      <c r="H99" s="212"/>
      <c r="I99" s="212"/>
      <c r="J99" s="212"/>
      <c r="K99" s="212"/>
      <c r="L99" s="212"/>
      <c r="M99" s="213"/>
      <c r="N99" s="63"/>
      <c r="O99" s="59"/>
    </row>
    <row r="100" spans="3:15" ht="9" customHeight="1">
      <c r="C100" s="59"/>
      <c r="D100" s="62"/>
      <c r="E100" s="64"/>
      <c r="F100" s="64"/>
      <c r="G100" s="64"/>
      <c r="H100" s="64"/>
      <c r="I100" s="64"/>
      <c r="J100" s="64"/>
      <c r="K100" s="64"/>
      <c r="L100" s="64"/>
      <c r="M100" s="64"/>
      <c r="N100" s="63"/>
      <c r="O100" s="59"/>
    </row>
    <row r="101" spans="3:15" ht="19.5" customHeight="1">
      <c r="C101" s="59"/>
      <c r="D101" s="62"/>
      <c r="E101" s="193" t="s">
        <v>41</v>
      </c>
      <c r="F101" s="194"/>
      <c r="G101" s="194"/>
      <c r="H101" s="195"/>
      <c r="I101" s="112" t="s">
        <v>500</v>
      </c>
      <c r="J101" s="64"/>
      <c r="K101" s="64"/>
      <c r="L101" s="64"/>
      <c r="M101" s="64"/>
      <c r="N101" s="63"/>
      <c r="O101" s="59"/>
    </row>
    <row r="102" spans="3:15" ht="12" customHeight="1">
      <c r="C102" s="59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7"/>
      <c r="O102" s="59"/>
    </row>
    <row r="103" ht="12" customHeight="1"/>
    <row r="104" ht="12" customHeight="1"/>
    <row r="105" ht="12" customHeight="1"/>
    <row r="106" ht="12" customHeight="1"/>
  </sheetData>
  <sheetProtection password="FA9C" sheet="1" objects="1" scenarios="1" formatColumns="0" formatRows="0"/>
  <mergeCells count="24">
    <mergeCell ref="E87:M87"/>
    <mergeCell ref="E94:M94"/>
    <mergeCell ref="G98:M98"/>
    <mergeCell ref="G99:M99"/>
    <mergeCell ref="G88:M88"/>
    <mergeCell ref="G89:M89"/>
    <mergeCell ref="G90:M90"/>
    <mergeCell ref="G91:M91"/>
    <mergeCell ref="G92:M92"/>
    <mergeCell ref="G95:M95"/>
    <mergeCell ref="E96:F96"/>
    <mergeCell ref="E99:F99"/>
    <mergeCell ref="E91:F91"/>
    <mergeCell ref="E92:F92"/>
    <mergeCell ref="E4:M4"/>
    <mergeCell ref="E101:H101"/>
    <mergeCell ref="E90:F90"/>
    <mergeCell ref="E97:F97"/>
    <mergeCell ref="E98:F98"/>
    <mergeCell ref="E95:F95"/>
    <mergeCell ref="E88:F88"/>
    <mergeCell ref="E89:F89"/>
    <mergeCell ref="G96:M96"/>
    <mergeCell ref="G97:M97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87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388</v>
      </c>
      <c r="C1" t="s">
        <v>512</v>
      </c>
      <c r="D1" t="s">
        <v>389</v>
      </c>
      <c r="E1" t="s">
        <v>390</v>
      </c>
      <c r="F1" t="s">
        <v>474</v>
      </c>
      <c r="G1" t="s">
        <v>511</v>
      </c>
      <c r="H1" t="s">
        <v>391</v>
      </c>
    </row>
    <row r="2" spans="1:8" ht="11.25">
      <c r="A2">
        <v>1</v>
      </c>
      <c r="B2" t="s">
        <v>644</v>
      </c>
      <c r="C2" t="s">
        <v>664</v>
      </c>
      <c r="D2" t="s">
        <v>665</v>
      </c>
      <c r="E2" t="s">
        <v>2111</v>
      </c>
      <c r="F2" t="s">
        <v>2112</v>
      </c>
      <c r="G2" t="s">
        <v>2113</v>
      </c>
      <c r="H2" t="s">
        <v>137</v>
      </c>
    </row>
    <row r="3" spans="1:8" ht="11.25">
      <c r="A3">
        <v>2</v>
      </c>
      <c r="B3" t="s">
        <v>704</v>
      </c>
      <c r="C3" t="s">
        <v>732</v>
      </c>
      <c r="D3" t="s">
        <v>733</v>
      </c>
      <c r="E3" t="s">
        <v>2114</v>
      </c>
      <c r="F3" t="s">
        <v>2115</v>
      </c>
      <c r="G3" t="s">
        <v>2116</v>
      </c>
      <c r="H3" t="s">
        <v>137</v>
      </c>
    </row>
    <row r="4" spans="1:8" ht="11.25">
      <c r="A4">
        <v>3</v>
      </c>
      <c r="B4" t="s">
        <v>704</v>
      </c>
      <c r="C4" t="s">
        <v>732</v>
      </c>
      <c r="D4" t="s">
        <v>733</v>
      </c>
      <c r="E4" t="s">
        <v>2117</v>
      </c>
      <c r="F4" t="s">
        <v>2118</v>
      </c>
      <c r="G4" t="s">
        <v>2119</v>
      </c>
      <c r="H4" t="s">
        <v>138</v>
      </c>
    </row>
    <row r="5" spans="1:8" ht="11.25">
      <c r="A5">
        <v>4</v>
      </c>
      <c r="B5" t="s">
        <v>746</v>
      </c>
      <c r="C5" t="s">
        <v>748</v>
      </c>
      <c r="D5" t="s">
        <v>749</v>
      </c>
      <c r="E5" t="s">
        <v>2120</v>
      </c>
      <c r="F5" t="s">
        <v>2121</v>
      </c>
      <c r="G5" t="s">
        <v>2122</v>
      </c>
      <c r="H5" t="s">
        <v>137</v>
      </c>
    </row>
    <row r="6" spans="1:8" ht="11.25">
      <c r="A6">
        <v>5</v>
      </c>
      <c r="B6" t="s">
        <v>746</v>
      </c>
      <c r="C6" t="s">
        <v>750</v>
      </c>
      <c r="D6" t="s">
        <v>751</v>
      </c>
      <c r="E6" t="s">
        <v>2120</v>
      </c>
      <c r="F6" t="s">
        <v>2121</v>
      </c>
      <c r="G6" t="s">
        <v>2122</v>
      </c>
      <c r="H6" t="s">
        <v>137</v>
      </c>
    </row>
    <row r="7" spans="1:8" ht="11.25">
      <c r="A7">
        <v>6</v>
      </c>
      <c r="B7" t="s">
        <v>746</v>
      </c>
      <c r="C7" t="s">
        <v>752</v>
      </c>
      <c r="D7" t="s">
        <v>753</v>
      </c>
      <c r="E7" t="s">
        <v>2120</v>
      </c>
      <c r="F7" t="s">
        <v>2121</v>
      </c>
      <c r="G7" t="s">
        <v>2122</v>
      </c>
      <c r="H7" t="s">
        <v>137</v>
      </c>
    </row>
    <row r="8" spans="1:8" ht="11.25">
      <c r="A8">
        <v>7</v>
      </c>
      <c r="B8" t="s">
        <v>746</v>
      </c>
      <c r="C8" t="s">
        <v>754</v>
      </c>
      <c r="D8" t="s">
        <v>755</v>
      </c>
      <c r="E8" t="s">
        <v>2120</v>
      </c>
      <c r="F8" t="s">
        <v>2121</v>
      </c>
      <c r="G8" t="s">
        <v>2122</v>
      </c>
      <c r="H8" t="s">
        <v>137</v>
      </c>
    </row>
    <row r="9" spans="1:8" ht="11.25">
      <c r="A9">
        <v>8</v>
      </c>
      <c r="B9" t="s">
        <v>746</v>
      </c>
      <c r="C9" t="s">
        <v>756</v>
      </c>
      <c r="D9" t="s">
        <v>757</v>
      </c>
      <c r="E9" t="s">
        <v>2120</v>
      </c>
      <c r="F9" t="s">
        <v>2121</v>
      </c>
      <c r="G9" t="s">
        <v>2122</v>
      </c>
      <c r="H9" t="s">
        <v>137</v>
      </c>
    </row>
    <row r="10" spans="1:8" ht="11.25">
      <c r="A10">
        <v>9</v>
      </c>
      <c r="B10" t="s">
        <v>746</v>
      </c>
      <c r="C10" t="s">
        <v>758</v>
      </c>
      <c r="D10" t="s">
        <v>759</v>
      </c>
      <c r="E10" t="s">
        <v>2120</v>
      </c>
      <c r="F10" t="s">
        <v>2121</v>
      </c>
      <c r="G10" t="s">
        <v>2122</v>
      </c>
      <c r="H10" t="s">
        <v>137</v>
      </c>
    </row>
    <row r="11" spans="1:8" ht="11.25">
      <c r="A11">
        <v>10</v>
      </c>
      <c r="B11" t="s">
        <v>746</v>
      </c>
      <c r="C11" t="s">
        <v>760</v>
      </c>
      <c r="D11" t="s">
        <v>761</v>
      </c>
      <c r="E11" t="s">
        <v>2120</v>
      </c>
      <c r="F11" t="s">
        <v>2121</v>
      </c>
      <c r="G11" t="s">
        <v>2122</v>
      </c>
      <c r="H11" t="s">
        <v>137</v>
      </c>
    </row>
    <row r="12" spans="1:8" ht="11.25">
      <c r="A12">
        <v>11</v>
      </c>
      <c r="B12" t="s">
        <v>746</v>
      </c>
      <c r="C12" t="s">
        <v>762</v>
      </c>
      <c r="D12" t="s">
        <v>763</v>
      </c>
      <c r="E12" t="s">
        <v>2120</v>
      </c>
      <c r="F12" t="s">
        <v>2121</v>
      </c>
      <c r="G12" t="s">
        <v>2122</v>
      </c>
      <c r="H12" t="s">
        <v>137</v>
      </c>
    </row>
    <row r="13" spans="1:8" ht="11.25">
      <c r="A13">
        <v>12</v>
      </c>
      <c r="B13" t="s">
        <v>746</v>
      </c>
      <c r="C13" t="s">
        <v>764</v>
      </c>
      <c r="D13" t="s">
        <v>765</v>
      </c>
      <c r="E13" t="s">
        <v>2120</v>
      </c>
      <c r="F13" t="s">
        <v>2121</v>
      </c>
      <c r="G13" t="s">
        <v>2122</v>
      </c>
      <c r="H13" t="s">
        <v>137</v>
      </c>
    </row>
    <row r="14" spans="1:8" ht="11.25">
      <c r="A14">
        <v>13</v>
      </c>
      <c r="B14" t="s">
        <v>746</v>
      </c>
      <c r="C14" t="s">
        <v>766</v>
      </c>
      <c r="D14" t="s">
        <v>767</v>
      </c>
      <c r="E14" t="s">
        <v>2120</v>
      </c>
      <c r="F14" t="s">
        <v>2121</v>
      </c>
      <c r="G14" t="s">
        <v>2122</v>
      </c>
      <c r="H14" t="s">
        <v>137</v>
      </c>
    </row>
    <row r="15" spans="1:8" ht="11.25">
      <c r="A15">
        <v>14</v>
      </c>
      <c r="B15" t="s">
        <v>746</v>
      </c>
      <c r="C15" t="s">
        <v>770</v>
      </c>
      <c r="D15" t="s">
        <v>771</v>
      </c>
      <c r="E15" t="s">
        <v>2120</v>
      </c>
      <c r="F15" t="s">
        <v>2121</v>
      </c>
      <c r="G15" t="s">
        <v>2122</v>
      </c>
      <c r="H15" t="s">
        <v>137</v>
      </c>
    </row>
    <row r="16" spans="1:8" ht="11.25">
      <c r="A16">
        <v>15</v>
      </c>
      <c r="B16" t="s">
        <v>746</v>
      </c>
      <c r="C16" t="s">
        <v>772</v>
      </c>
      <c r="D16" t="s">
        <v>773</v>
      </c>
      <c r="E16" t="s">
        <v>2120</v>
      </c>
      <c r="F16" t="s">
        <v>2121</v>
      </c>
      <c r="G16" t="s">
        <v>2122</v>
      </c>
      <c r="H16" t="s">
        <v>137</v>
      </c>
    </row>
    <row r="17" spans="1:8" ht="11.25">
      <c r="A17">
        <v>16</v>
      </c>
      <c r="B17" t="s">
        <v>746</v>
      </c>
      <c r="C17" t="s">
        <v>774</v>
      </c>
      <c r="D17" t="s">
        <v>775</v>
      </c>
      <c r="E17" t="s">
        <v>2120</v>
      </c>
      <c r="F17" t="s">
        <v>2121</v>
      </c>
      <c r="G17" t="s">
        <v>2122</v>
      </c>
      <c r="H17" t="s">
        <v>137</v>
      </c>
    </row>
    <row r="18" spans="1:8" ht="11.25">
      <c r="A18">
        <v>17</v>
      </c>
      <c r="B18" t="s">
        <v>746</v>
      </c>
      <c r="C18" t="s">
        <v>776</v>
      </c>
      <c r="D18" t="s">
        <v>777</v>
      </c>
      <c r="E18" t="s">
        <v>2120</v>
      </c>
      <c r="F18" t="s">
        <v>2121</v>
      </c>
      <c r="G18" t="s">
        <v>2122</v>
      </c>
      <c r="H18" t="s">
        <v>137</v>
      </c>
    </row>
    <row r="19" spans="1:8" ht="11.25">
      <c r="A19">
        <v>18</v>
      </c>
      <c r="B19" t="s">
        <v>746</v>
      </c>
      <c r="C19" t="s">
        <v>778</v>
      </c>
      <c r="D19" t="s">
        <v>779</v>
      </c>
      <c r="E19" t="s">
        <v>2120</v>
      </c>
      <c r="F19" t="s">
        <v>2121</v>
      </c>
      <c r="G19" t="s">
        <v>2122</v>
      </c>
      <c r="H19" t="s">
        <v>137</v>
      </c>
    </row>
    <row r="20" spans="1:8" ht="11.25">
      <c r="A20">
        <v>19</v>
      </c>
      <c r="B20" t="s">
        <v>746</v>
      </c>
      <c r="C20" t="s">
        <v>780</v>
      </c>
      <c r="D20" t="s">
        <v>781</v>
      </c>
      <c r="E20" t="s">
        <v>2120</v>
      </c>
      <c r="F20" t="s">
        <v>2121</v>
      </c>
      <c r="G20" t="s">
        <v>2122</v>
      </c>
      <c r="H20" t="s">
        <v>137</v>
      </c>
    </row>
    <row r="21" spans="1:8" ht="11.25">
      <c r="A21">
        <v>20</v>
      </c>
      <c r="B21" t="s">
        <v>746</v>
      </c>
      <c r="C21" t="s">
        <v>782</v>
      </c>
      <c r="D21" t="s">
        <v>783</v>
      </c>
      <c r="E21" t="s">
        <v>2120</v>
      </c>
      <c r="F21" t="s">
        <v>2121</v>
      </c>
      <c r="G21" t="s">
        <v>2122</v>
      </c>
      <c r="H21" t="s">
        <v>137</v>
      </c>
    </row>
    <row r="22" spans="1:8" ht="11.25">
      <c r="A22">
        <v>21</v>
      </c>
      <c r="B22" t="s">
        <v>746</v>
      </c>
      <c r="C22" t="s">
        <v>784</v>
      </c>
      <c r="D22" t="s">
        <v>785</v>
      </c>
      <c r="E22" t="s">
        <v>2120</v>
      </c>
      <c r="F22" t="s">
        <v>2121</v>
      </c>
      <c r="G22" t="s">
        <v>2122</v>
      </c>
      <c r="H22" t="s">
        <v>137</v>
      </c>
    </row>
    <row r="23" spans="1:8" ht="11.25">
      <c r="A23">
        <v>22</v>
      </c>
      <c r="B23" t="s">
        <v>746</v>
      </c>
      <c r="C23" t="s">
        <v>786</v>
      </c>
      <c r="D23" t="s">
        <v>787</v>
      </c>
      <c r="E23" t="s">
        <v>2120</v>
      </c>
      <c r="F23" t="s">
        <v>2121</v>
      </c>
      <c r="G23" t="s">
        <v>2122</v>
      </c>
      <c r="H23" t="s">
        <v>137</v>
      </c>
    </row>
    <row r="24" spans="1:8" ht="11.25">
      <c r="A24">
        <v>23</v>
      </c>
      <c r="B24" t="s">
        <v>842</v>
      </c>
      <c r="C24" t="s">
        <v>848</v>
      </c>
      <c r="D24" t="s">
        <v>849</v>
      </c>
      <c r="E24" t="s">
        <v>2123</v>
      </c>
      <c r="F24" t="s">
        <v>2124</v>
      </c>
      <c r="G24" t="s">
        <v>2125</v>
      </c>
      <c r="H24" t="s">
        <v>137</v>
      </c>
    </row>
    <row r="25" spans="1:8" ht="11.25">
      <c r="A25">
        <v>24</v>
      </c>
      <c r="B25" t="s">
        <v>880</v>
      </c>
      <c r="C25" t="s">
        <v>930</v>
      </c>
      <c r="D25" t="s">
        <v>931</v>
      </c>
      <c r="E25" t="s">
        <v>2126</v>
      </c>
      <c r="F25" t="s">
        <v>2127</v>
      </c>
      <c r="G25" t="s">
        <v>2128</v>
      </c>
      <c r="H25" t="s">
        <v>137</v>
      </c>
    </row>
    <row r="26" spans="1:8" ht="11.25">
      <c r="A26">
        <v>25</v>
      </c>
      <c r="B26" t="s">
        <v>934</v>
      </c>
      <c r="C26" t="s">
        <v>948</v>
      </c>
      <c r="D26" t="s">
        <v>949</v>
      </c>
      <c r="E26" t="s">
        <v>2129</v>
      </c>
      <c r="F26" t="s">
        <v>2130</v>
      </c>
      <c r="G26" t="s">
        <v>2131</v>
      </c>
      <c r="H26" t="s">
        <v>137</v>
      </c>
    </row>
    <row r="27" spans="1:8" ht="11.25">
      <c r="A27">
        <v>26</v>
      </c>
      <c r="B27" t="s">
        <v>1014</v>
      </c>
      <c r="C27" t="s">
        <v>1016</v>
      </c>
      <c r="D27" t="s">
        <v>1017</v>
      </c>
      <c r="E27" t="s">
        <v>2132</v>
      </c>
      <c r="F27" t="s">
        <v>2133</v>
      </c>
      <c r="G27" t="s">
        <v>2134</v>
      </c>
      <c r="H27" t="s">
        <v>138</v>
      </c>
    </row>
    <row r="28" spans="1:8" ht="11.25">
      <c r="A28">
        <v>27</v>
      </c>
      <c r="B28" t="s">
        <v>1014</v>
      </c>
      <c r="C28" t="s">
        <v>1016</v>
      </c>
      <c r="D28" t="s">
        <v>1017</v>
      </c>
      <c r="E28" t="s">
        <v>2135</v>
      </c>
      <c r="F28" t="s">
        <v>2136</v>
      </c>
      <c r="G28" t="s">
        <v>2134</v>
      </c>
      <c r="H28" t="s">
        <v>137</v>
      </c>
    </row>
    <row r="29" spans="1:8" ht="11.25">
      <c r="A29">
        <v>28</v>
      </c>
      <c r="B29" t="s">
        <v>1014</v>
      </c>
      <c r="C29" t="s">
        <v>1028</v>
      </c>
      <c r="D29" t="s">
        <v>1029</v>
      </c>
      <c r="E29" t="s">
        <v>2137</v>
      </c>
      <c r="F29" t="s">
        <v>2138</v>
      </c>
      <c r="G29" t="s">
        <v>2139</v>
      </c>
      <c r="H29" t="s">
        <v>137</v>
      </c>
    </row>
    <row r="30" spans="1:8" ht="11.25">
      <c r="A30">
        <v>29</v>
      </c>
      <c r="B30" t="s">
        <v>1014</v>
      </c>
      <c r="C30" t="s">
        <v>1032</v>
      </c>
      <c r="D30" t="s">
        <v>1033</v>
      </c>
      <c r="E30" t="s">
        <v>2140</v>
      </c>
      <c r="F30" t="s">
        <v>2141</v>
      </c>
      <c r="G30" t="s">
        <v>2139</v>
      </c>
      <c r="H30" t="s">
        <v>137</v>
      </c>
    </row>
    <row r="31" spans="1:8" ht="11.25">
      <c r="A31">
        <v>30</v>
      </c>
      <c r="B31" t="s">
        <v>1014</v>
      </c>
      <c r="C31" t="s">
        <v>1034</v>
      </c>
      <c r="D31" t="s">
        <v>1035</v>
      </c>
      <c r="E31" t="s">
        <v>2142</v>
      </c>
      <c r="F31" t="s">
        <v>2143</v>
      </c>
      <c r="G31" t="s">
        <v>2139</v>
      </c>
      <c r="H31" t="s">
        <v>137</v>
      </c>
    </row>
    <row r="32" spans="1:8" ht="11.25">
      <c r="A32">
        <v>31</v>
      </c>
      <c r="B32" t="s">
        <v>1040</v>
      </c>
      <c r="C32" t="s">
        <v>1068</v>
      </c>
      <c r="D32" t="s">
        <v>1069</v>
      </c>
      <c r="E32" t="s">
        <v>2144</v>
      </c>
      <c r="F32" t="s">
        <v>2145</v>
      </c>
      <c r="G32" t="s">
        <v>2146</v>
      </c>
      <c r="H32" t="s">
        <v>137</v>
      </c>
    </row>
    <row r="33" spans="1:8" ht="11.25">
      <c r="A33">
        <v>32</v>
      </c>
      <c r="B33" t="s">
        <v>1104</v>
      </c>
      <c r="C33" t="s">
        <v>1106</v>
      </c>
      <c r="D33" t="s">
        <v>1107</v>
      </c>
      <c r="E33" t="s">
        <v>2147</v>
      </c>
      <c r="F33" t="s">
        <v>2148</v>
      </c>
      <c r="G33" t="s">
        <v>2149</v>
      </c>
      <c r="H33" t="s">
        <v>137</v>
      </c>
    </row>
    <row r="34" spans="1:8" ht="11.25">
      <c r="A34">
        <v>33</v>
      </c>
      <c r="B34" t="s">
        <v>1104</v>
      </c>
      <c r="C34" t="s">
        <v>1112</v>
      </c>
      <c r="D34" t="s">
        <v>1113</v>
      </c>
      <c r="E34" t="s">
        <v>2150</v>
      </c>
      <c r="F34" t="s">
        <v>2151</v>
      </c>
      <c r="G34" t="s">
        <v>2149</v>
      </c>
      <c r="H34" t="s">
        <v>137</v>
      </c>
    </row>
    <row r="35" spans="1:8" ht="11.25">
      <c r="A35">
        <v>34</v>
      </c>
      <c r="B35" t="s">
        <v>1104</v>
      </c>
      <c r="C35" t="s">
        <v>1118</v>
      </c>
      <c r="D35" t="s">
        <v>1119</v>
      </c>
      <c r="E35" t="s">
        <v>2152</v>
      </c>
      <c r="F35" t="s">
        <v>2153</v>
      </c>
      <c r="G35" t="s">
        <v>2149</v>
      </c>
      <c r="H35" t="s">
        <v>137</v>
      </c>
    </row>
    <row r="36" spans="1:8" ht="11.25">
      <c r="A36">
        <v>35</v>
      </c>
      <c r="B36" t="s">
        <v>1104</v>
      </c>
      <c r="C36" t="s">
        <v>1122</v>
      </c>
      <c r="D36" t="s">
        <v>1123</v>
      </c>
      <c r="E36" t="s">
        <v>2154</v>
      </c>
      <c r="F36" t="s">
        <v>2155</v>
      </c>
      <c r="G36" t="s">
        <v>2149</v>
      </c>
      <c r="H36" t="s">
        <v>137</v>
      </c>
    </row>
    <row r="37" spans="1:8" ht="11.25">
      <c r="A37">
        <v>36</v>
      </c>
      <c r="B37" t="s">
        <v>1104</v>
      </c>
      <c r="C37" t="s">
        <v>1126</v>
      </c>
      <c r="D37" t="s">
        <v>1127</v>
      </c>
      <c r="E37" t="s">
        <v>2156</v>
      </c>
      <c r="F37" t="s">
        <v>2157</v>
      </c>
      <c r="G37" t="s">
        <v>2149</v>
      </c>
      <c r="H37" t="s">
        <v>137</v>
      </c>
    </row>
    <row r="38" spans="1:8" ht="11.25">
      <c r="A38">
        <v>37</v>
      </c>
      <c r="B38" t="s">
        <v>1104</v>
      </c>
      <c r="C38" t="s">
        <v>1126</v>
      </c>
      <c r="D38" t="s">
        <v>1127</v>
      </c>
      <c r="E38" t="s">
        <v>2158</v>
      </c>
      <c r="F38" t="s">
        <v>2159</v>
      </c>
      <c r="G38" t="s">
        <v>2149</v>
      </c>
      <c r="H38" t="s">
        <v>137</v>
      </c>
    </row>
    <row r="39" spans="1:8" ht="11.25">
      <c r="A39">
        <v>38</v>
      </c>
      <c r="B39" t="s">
        <v>1134</v>
      </c>
      <c r="C39" t="s">
        <v>1144</v>
      </c>
      <c r="D39" t="s">
        <v>1145</v>
      </c>
      <c r="E39" t="s">
        <v>2160</v>
      </c>
      <c r="F39" t="s">
        <v>2161</v>
      </c>
      <c r="G39" t="s">
        <v>2162</v>
      </c>
      <c r="H39" t="s">
        <v>137</v>
      </c>
    </row>
    <row r="40" spans="1:8" ht="11.25">
      <c r="A40">
        <v>39</v>
      </c>
      <c r="B40" t="s">
        <v>1134</v>
      </c>
      <c r="C40" t="s">
        <v>1150</v>
      </c>
      <c r="D40" t="s">
        <v>1151</v>
      </c>
      <c r="E40" t="s">
        <v>2163</v>
      </c>
      <c r="F40" t="s">
        <v>2164</v>
      </c>
      <c r="G40" t="s">
        <v>2162</v>
      </c>
      <c r="H40" t="s">
        <v>137</v>
      </c>
    </row>
    <row r="41" spans="1:8" ht="11.25">
      <c r="A41">
        <v>40</v>
      </c>
      <c r="B41" t="s">
        <v>1134</v>
      </c>
      <c r="C41" t="s">
        <v>1160</v>
      </c>
      <c r="D41" t="s">
        <v>1161</v>
      </c>
      <c r="E41" t="s">
        <v>2165</v>
      </c>
      <c r="F41" t="s">
        <v>2166</v>
      </c>
      <c r="G41" t="s">
        <v>2162</v>
      </c>
      <c r="H41" t="s">
        <v>137</v>
      </c>
    </row>
    <row r="42" spans="1:8" ht="11.25">
      <c r="A42">
        <v>41</v>
      </c>
      <c r="B42" t="s">
        <v>1134</v>
      </c>
      <c r="C42" t="s">
        <v>1160</v>
      </c>
      <c r="D42" t="s">
        <v>1161</v>
      </c>
      <c r="E42" t="s">
        <v>2167</v>
      </c>
      <c r="F42" t="s">
        <v>2168</v>
      </c>
      <c r="G42" t="s">
        <v>2162</v>
      </c>
      <c r="H42" t="s">
        <v>137</v>
      </c>
    </row>
    <row r="43" spans="1:8" ht="11.25">
      <c r="A43">
        <v>42</v>
      </c>
      <c r="B43" t="s">
        <v>1134</v>
      </c>
      <c r="C43" t="s">
        <v>1160</v>
      </c>
      <c r="D43" t="s">
        <v>1161</v>
      </c>
      <c r="E43" t="s">
        <v>2169</v>
      </c>
      <c r="F43" t="s">
        <v>2170</v>
      </c>
      <c r="G43" t="s">
        <v>2162</v>
      </c>
      <c r="H43" t="s">
        <v>137</v>
      </c>
    </row>
    <row r="44" spans="1:8" ht="11.25">
      <c r="A44">
        <v>43</v>
      </c>
      <c r="B44" t="s">
        <v>1134</v>
      </c>
      <c r="C44" t="s">
        <v>1160</v>
      </c>
      <c r="D44" t="s">
        <v>1161</v>
      </c>
      <c r="E44" t="s">
        <v>2171</v>
      </c>
      <c r="F44" t="s">
        <v>2172</v>
      </c>
      <c r="G44" t="s">
        <v>2162</v>
      </c>
      <c r="H44" t="s">
        <v>137</v>
      </c>
    </row>
    <row r="45" spans="1:8" ht="11.25">
      <c r="A45">
        <v>44</v>
      </c>
      <c r="B45" t="s">
        <v>1162</v>
      </c>
      <c r="C45" t="s">
        <v>1180</v>
      </c>
      <c r="D45" t="s">
        <v>1181</v>
      </c>
      <c r="E45" t="s">
        <v>2173</v>
      </c>
      <c r="F45" t="s">
        <v>2174</v>
      </c>
      <c r="G45" t="s">
        <v>2175</v>
      </c>
      <c r="H45" t="s">
        <v>137</v>
      </c>
    </row>
    <row r="46" spans="1:8" ht="11.25">
      <c r="A46">
        <v>45</v>
      </c>
      <c r="B46" t="s">
        <v>1234</v>
      </c>
      <c r="C46" t="s">
        <v>1236</v>
      </c>
      <c r="D46" t="s">
        <v>1237</v>
      </c>
      <c r="E46" t="s">
        <v>2176</v>
      </c>
      <c r="F46" t="s">
        <v>2177</v>
      </c>
      <c r="G46" t="s">
        <v>2178</v>
      </c>
      <c r="H46" t="s">
        <v>138</v>
      </c>
    </row>
    <row r="47" spans="1:8" ht="11.25">
      <c r="A47">
        <v>46</v>
      </c>
      <c r="B47" t="s">
        <v>1419</v>
      </c>
      <c r="C47" t="s">
        <v>1425</v>
      </c>
      <c r="D47" t="s">
        <v>1426</v>
      </c>
      <c r="E47" t="s">
        <v>2179</v>
      </c>
      <c r="F47" t="s">
        <v>2180</v>
      </c>
      <c r="G47" t="s">
        <v>2181</v>
      </c>
      <c r="H47" t="s">
        <v>137</v>
      </c>
    </row>
    <row r="48" spans="1:8" ht="11.25">
      <c r="A48">
        <v>47</v>
      </c>
      <c r="B48" t="s">
        <v>1419</v>
      </c>
      <c r="C48" t="s">
        <v>1427</v>
      </c>
      <c r="D48" t="s">
        <v>1428</v>
      </c>
      <c r="E48" t="s">
        <v>2182</v>
      </c>
      <c r="F48" t="s">
        <v>2183</v>
      </c>
      <c r="G48" t="s">
        <v>2181</v>
      </c>
      <c r="H48" t="s">
        <v>137</v>
      </c>
    </row>
    <row r="49" spans="1:8" ht="11.25">
      <c r="A49">
        <v>48</v>
      </c>
      <c r="B49" t="s">
        <v>1419</v>
      </c>
      <c r="C49" t="s">
        <v>1427</v>
      </c>
      <c r="D49" t="s">
        <v>1428</v>
      </c>
      <c r="E49" t="s">
        <v>2184</v>
      </c>
      <c r="F49" t="s">
        <v>2185</v>
      </c>
      <c r="G49" t="s">
        <v>2181</v>
      </c>
      <c r="H49" t="s">
        <v>137</v>
      </c>
    </row>
    <row r="50" spans="1:8" ht="11.25">
      <c r="A50">
        <v>49</v>
      </c>
      <c r="B50" t="s">
        <v>1419</v>
      </c>
      <c r="C50" t="s">
        <v>1429</v>
      </c>
      <c r="D50" t="s">
        <v>1430</v>
      </c>
      <c r="E50" t="s">
        <v>2186</v>
      </c>
      <c r="F50" t="s">
        <v>2187</v>
      </c>
      <c r="G50" t="s">
        <v>2181</v>
      </c>
      <c r="H50" t="s">
        <v>137</v>
      </c>
    </row>
    <row r="51" spans="1:8" ht="11.25">
      <c r="A51">
        <v>50</v>
      </c>
      <c r="B51" t="s">
        <v>1419</v>
      </c>
      <c r="C51" t="s">
        <v>1431</v>
      </c>
      <c r="D51" t="s">
        <v>1432</v>
      </c>
      <c r="E51" t="s">
        <v>2188</v>
      </c>
      <c r="F51" t="s">
        <v>2189</v>
      </c>
      <c r="G51" t="s">
        <v>2181</v>
      </c>
      <c r="H51" t="s">
        <v>137</v>
      </c>
    </row>
    <row r="52" spans="1:8" ht="11.25">
      <c r="A52">
        <v>51</v>
      </c>
      <c r="B52" t="s">
        <v>1419</v>
      </c>
      <c r="C52" t="s">
        <v>1441</v>
      </c>
      <c r="D52" t="s">
        <v>1442</v>
      </c>
      <c r="E52" t="s">
        <v>2126</v>
      </c>
      <c r="F52" t="s">
        <v>2190</v>
      </c>
      <c r="G52" t="s">
        <v>2181</v>
      </c>
      <c r="H52" t="s">
        <v>137</v>
      </c>
    </row>
    <row r="53" spans="1:8" ht="11.25">
      <c r="A53">
        <v>52</v>
      </c>
      <c r="B53" t="s">
        <v>1535</v>
      </c>
      <c r="C53" t="s">
        <v>1558</v>
      </c>
      <c r="D53" t="s">
        <v>1559</v>
      </c>
      <c r="E53" t="s">
        <v>2191</v>
      </c>
      <c r="F53" t="s">
        <v>2192</v>
      </c>
      <c r="G53" t="s">
        <v>2193</v>
      </c>
      <c r="H53" t="s">
        <v>137</v>
      </c>
    </row>
    <row r="54" spans="1:8" ht="11.25">
      <c r="A54">
        <v>53</v>
      </c>
      <c r="B54" t="s">
        <v>1614</v>
      </c>
      <c r="C54" t="s">
        <v>1622</v>
      </c>
      <c r="D54" t="s">
        <v>1623</v>
      </c>
      <c r="E54" t="s">
        <v>2194</v>
      </c>
      <c r="F54" t="s">
        <v>2195</v>
      </c>
      <c r="G54" t="s">
        <v>2196</v>
      </c>
      <c r="H54" t="s">
        <v>137</v>
      </c>
    </row>
    <row r="55" spans="1:8" ht="11.25">
      <c r="A55">
        <v>54</v>
      </c>
      <c r="B55" t="s">
        <v>1682</v>
      </c>
      <c r="C55" t="s">
        <v>1684</v>
      </c>
      <c r="D55" t="s">
        <v>1685</v>
      </c>
      <c r="E55" t="s">
        <v>2197</v>
      </c>
      <c r="F55" t="s">
        <v>2198</v>
      </c>
      <c r="G55" t="s">
        <v>2199</v>
      </c>
      <c r="H55" t="s">
        <v>137</v>
      </c>
    </row>
    <row r="56" spans="1:8" ht="11.25">
      <c r="A56">
        <v>55</v>
      </c>
      <c r="B56" t="s">
        <v>1949</v>
      </c>
      <c r="C56" t="s">
        <v>1975</v>
      </c>
      <c r="D56" t="s">
        <v>1976</v>
      </c>
      <c r="E56" t="s">
        <v>2126</v>
      </c>
      <c r="F56" t="s">
        <v>2200</v>
      </c>
      <c r="G56" t="s">
        <v>2201</v>
      </c>
      <c r="H56" t="s">
        <v>138</v>
      </c>
    </row>
    <row r="57" spans="1:8" ht="11.25">
      <c r="A57">
        <v>56</v>
      </c>
      <c r="B57" t="s">
        <v>2029</v>
      </c>
      <c r="C57" t="s">
        <v>2031</v>
      </c>
      <c r="D57" t="s">
        <v>2030</v>
      </c>
      <c r="E57" t="s">
        <v>2202</v>
      </c>
      <c r="F57" t="s">
        <v>2203</v>
      </c>
      <c r="G57" t="s">
        <v>2122</v>
      </c>
      <c r="H57" t="s">
        <v>138</v>
      </c>
    </row>
    <row r="58" spans="1:8" ht="11.25">
      <c r="A58">
        <v>57</v>
      </c>
      <c r="B58" t="s">
        <v>2029</v>
      </c>
      <c r="C58" t="s">
        <v>2031</v>
      </c>
      <c r="D58" t="s">
        <v>2030</v>
      </c>
      <c r="E58" t="s">
        <v>2204</v>
      </c>
      <c r="F58" t="s">
        <v>2205</v>
      </c>
      <c r="G58" t="s">
        <v>2122</v>
      </c>
      <c r="H58" t="s">
        <v>137</v>
      </c>
    </row>
    <row r="59" spans="1:8" ht="11.25">
      <c r="A59">
        <v>58</v>
      </c>
      <c r="B59" t="s">
        <v>2029</v>
      </c>
      <c r="C59" t="s">
        <v>2031</v>
      </c>
      <c r="D59" t="s">
        <v>2030</v>
      </c>
      <c r="E59" t="s">
        <v>2117</v>
      </c>
      <c r="F59" t="s">
        <v>2118</v>
      </c>
      <c r="G59" t="s">
        <v>2119</v>
      </c>
      <c r="H59" t="s">
        <v>138</v>
      </c>
    </row>
    <row r="60" spans="1:8" ht="11.25">
      <c r="A60">
        <v>59</v>
      </c>
      <c r="B60" t="s">
        <v>2029</v>
      </c>
      <c r="C60" t="s">
        <v>2029</v>
      </c>
      <c r="D60" t="s">
        <v>2030</v>
      </c>
      <c r="E60" t="s">
        <v>2117</v>
      </c>
      <c r="F60" t="s">
        <v>2118</v>
      </c>
      <c r="G60" t="s">
        <v>2119</v>
      </c>
      <c r="H60" t="s">
        <v>138</v>
      </c>
    </row>
    <row r="61" spans="1:8" ht="11.25">
      <c r="A61">
        <v>60</v>
      </c>
      <c r="B61" t="s">
        <v>2032</v>
      </c>
      <c r="C61" t="s">
        <v>2034</v>
      </c>
      <c r="D61" t="s">
        <v>2033</v>
      </c>
      <c r="E61" t="s">
        <v>2206</v>
      </c>
      <c r="F61" t="s">
        <v>2207</v>
      </c>
      <c r="G61" t="s">
        <v>2208</v>
      </c>
      <c r="H61" t="s">
        <v>138</v>
      </c>
    </row>
    <row r="62" spans="1:8" ht="11.25">
      <c r="A62">
        <v>61</v>
      </c>
      <c r="B62" t="s">
        <v>2032</v>
      </c>
      <c r="C62" t="s">
        <v>2034</v>
      </c>
      <c r="D62" t="s">
        <v>2033</v>
      </c>
      <c r="E62" t="s">
        <v>2209</v>
      </c>
      <c r="F62" t="s">
        <v>2210</v>
      </c>
      <c r="G62" t="s">
        <v>2208</v>
      </c>
      <c r="H62" t="s">
        <v>137</v>
      </c>
    </row>
    <row r="63" spans="1:8" ht="11.25">
      <c r="A63">
        <v>62</v>
      </c>
      <c r="B63" t="s">
        <v>2035</v>
      </c>
      <c r="C63" t="s">
        <v>2037</v>
      </c>
      <c r="D63" t="s">
        <v>2036</v>
      </c>
      <c r="E63" t="s">
        <v>2211</v>
      </c>
      <c r="F63" t="s">
        <v>2212</v>
      </c>
      <c r="G63" t="s">
        <v>2213</v>
      </c>
      <c r="H63" t="s">
        <v>137</v>
      </c>
    </row>
    <row r="64" spans="1:8" ht="11.25">
      <c r="A64">
        <v>63</v>
      </c>
      <c r="B64" t="s">
        <v>2035</v>
      </c>
      <c r="C64" t="s">
        <v>2037</v>
      </c>
      <c r="D64" t="s">
        <v>2036</v>
      </c>
      <c r="E64" t="s">
        <v>2214</v>
      </c>
      <c r="F64" t="s">
        <v>2215</v>
      </c>
      <c r="G64" t="s">
        <v>2213</v>
      </c>
      <c r="H64" t="s">
        <v>138</v>
      </c>
    </row>
    <row r="65" spans="1:8" ht="11.25">
      <c r="A65">
        <v>64</v>
      </c>
      <c r="B65" t="s">
        <v>2038</v>
      </c>
      <c r="C65" t="s">
        <v>2040</v>
      </c>
      <c r="D65" t="s">
        <v>2039</v>
      </c>
      <c r="E65" t="s">
        <v>2216</v>
      </c>
      <c r="F65" t="s">
        <v>2217</v>
      </c>
      <c r="G65" t="s">
        <v>2218</v>
      </c>
      <c r="H65" t="s">
        <v>138</v>
      </c>
    </row>
    <row r="66" spans="1:8" ht="11.25">
      <c r="A66">
        <v>65</v>
      </c>
      <c r="B66" t="s">
        <v>2038</v>
      </c>
      <c r="C66" t="s">
        <v>2040</v>
      </c>
      <c r="D66" t="s">
        <v>2039</v>
      </c>
      <c r="E66" t="s">
        <v>2219</v>
      </c>
      <c r="F66" t="s">
        <v>2220</v>
      </c>
      <c r="G66" t="s">
        <v>2218</v>
      </c>
      <c r="H66" t="s">
        <v>137</v>
      </c>
    </row>
    <row r="67" spans="1:8" ht="11.25">
      <c r="A67">
        <v>66</v>
      </c>
      <c r="B67" t="s">
        <v>2041</v>
      </c>
      <c r="C67" t="s">
        <v>2043</v>
      </c>
      <c r="D67" t="s">
        <v>2042</v>
      </c>
      <c r="E67" t="s">
        <v>2216</v>
      </c>
      <c r="F67" t="s">
        <v>2221</v>
      </c>
      <c r="G67" t="s">
        <v>2222</v>
      </c>
      <c r="H67" t="s">
        <v>138</v>
      </c>
    </row>
    <row r="68" spans="1:8" ht="11.25">
      <c r="A68">
        <v>67</v>
      </c>
      <c r="B68" t="s">
        <v>2041</v>
      </c>
      <c r="C68" t="s">
        <v>2043</v>
      </c>
      <c r="D68" t="s">
        <v>2042</v>
      </c>
      <c r="E68" t="s">
        <v>2117</v>
      </c>
      <c r="F68" t="s">
        <v>2118</v>
      </c>
      <c r="G68" t="s">
        <v>2119</v>
      </c>
      <c r="H68" t="s">
        <v>138</v>
      </c>
    </row>
    <row r="69" spans="1:8" ht="11.25">
      <c r="A69">
        <v>68</v>
      </c>
      <c r="B69" t="s">
        <v>2041</v>
      </c>
      <c r="C69" t="s">
        <v>2041</v>
      </c>
      <c r="D69" t="s">
        <v>2042</v>
      </c>
      <c r="E69" t="s">
        <v>2117</v>
      </c>
      <c r="F69" t="s">
        <v>2118</v>
      </c>
      <c r="G69" t="s">
        <v>2119</v>
      </c>
      <c r="H69" t="s">
        <v>138</v>
      </c>
    </row>
    <row r="70" spans="1:8" ht="11.25">
      <c r="A70">
        <v>69</v>
      </c>
      <c r="B70" t="s">
        <v>2044</v>
      </c>
      <c r="C70" t="s">
        <v>2046</v>
      </c>
      <c r="D70" t="s">
        <v>2045</v>
      </c>
      <c r="E70" t="s">
        <v>2223</v>
      </c>
      <c r="F70" t="s">
        <v>2224</v>
      </c>
      <c r="G70" t="s">
        <v>2134</v>
      </c>
      <c r="H70" t="s">
        <v>138</v>
      </c>
    </row>
    <row r="71" spans="1:8" ht="11.25">
      <c r="A71">
        <v>70</v>
      </c>
      <c r="B71" t="s">
        <v>2044</v>
      </c>
      <c r="C71" t="s">
        <v>2046</v>
      </c>
      <c r="D71" t="s">
        <v>2045</v>
      </c>
      <c r="E71" t="s">
        <v>2225</v>
      </c>
      <c r="F71" t="s">
        <v>2226</v>
      </c>
      <c r="G71" t="s">
        <v>2134</v>
      </c>
      <c r="H71" t="s">
        <v>138</v>
      </c>
    </row>
    <row r="72" spans="1:8" ht="11.25">
      <c r="A72">
        <v>71</v>
      </c>
      <c r="B72" t="s">
        <v>2044</v>
      </c>
      <c r="C72" t="s">
        <v>2046</v>
      </c>
      <c r="D72" t="s">
        <v>2045</v>
      </c>
      <c r="E72" t="s">
        <v>2227</v>
      </c>
      <c r="F72" t="s">
        <v>2228</v>
      </c>
      <c r="G72" t="s">
        <v>2134</v>
      </c>
      <c r="H72" t="s">
        <v>138</v>
      </c>
    </row>
    <row r="73" spans="1:8" ht="11.25">
      <c r="A73">
        <v>72</v>
      </c>
      <c r="B73" t="s">
        <v>2044</v>
      </c>
      <c r="C73" t="s">
        <v>2046</v>
      </c>
      <c r="D73" t="s">
        <v>2045</v>
      </c>
      <c r="E73" t="s">
        <v>2229</v>
      </c>
      <c r="F73" t="s">
        <v>2230</v>
      </c>
      <c r="G73" t="s">
        <v>2134</v>
      </c>
      <c r="H73" t="s">
        <v>137</v>
      </c>
    </row>
    <row r="74" spans="1:8" ht="11.25">
      <c r="A74">
        <v>73</v>
      </c>
      <c r="B74" t="s">
        <v>2047</v>
      </c>
      <c r="C74" t="s">
        <v>2049</v>
      </c>
      <c r="D74" t="s">
        <v>2048</v>
      </c>
      <c r="E74" t="s">
        <v>2225</v>
      </c>
      <c r="F74" t="s">
        <v>2231</v>
      </c>
      <c r="G74" t="s">
        <v>2232</v>
      </c>
      <c r="H74" t="s">
        <v>138</v>
      </c>
    </row>
    <row r="75" spans="1:8" ht="11.25">
      <c r="A75">
        <v>74</v>
      </c>
      <c r="B75" t="s">
        <v>2047</v>
      </c>
      <c r="C75" t="s">
        <v>2049</v>
      </c>
      <c r="D75" t="s">
        <v>2048</v>
      </c>
      <c r="E75" t="s">
        <v>2233</v>
      </c>
      <c r="F75" t="s">
        <v>2234</v>
      </c>
      <c r="G75" t="s">
        <v>2232</v>
      </c>
      <c r="H75" t="s">
        <v>137</v>
      </c>
    </row>
    <row r="76" spans="1:8" ht="11.25">
      <c r="A76">
        <v>75</v>
      </c>
      <c r="B76" t="s">
        <v>2047</v>
      </c>
      <c r="C76" t="s">
        <v>2049</v>
      </c>
      <c r="D76" t="s">
        <v>2048</v>
      </c>
      <c r="E76" t="s">
        <v>2235</v>
      </c>
      <c r="F76" t="s">
        <v>2236</v>
      </c>
      <c r="G76" t="s">
        <v>2232</v>
      </c>
      <c r="H76" t="s">
        <v>137</v>
      </c>
    </row>
    <row r="77" spans="1:8" ht="11.25">
      <c r="A77">
        <v>76</v>
      </c>
      <c r="B77" t="s">
        <v>2047</v>
      </c>
      <c r="C77" t="s">
        <v>2049</v>
      </c>
      <c r="D77" t="s">
        <v>2048</v>
      </c>
      <c r="E77" t="s">
        <v>2237</v>
      </c>
      <c r="F77" t="s">
        <v>2238</v>
      </c>
      <c r="G77" t="s">
        <v>2232</v>
      </c>
      <c r="H77" t="s">
        <v>137</v>
      </c>
    </row>
    <row r="78" spans="1:8" ht="11.25">
      <c r="A78">
        <v>77</v>
      </c>
      <c r="B78" t="s">
        <v>2050</v>
      </c>
      <c r="C78" t="s">
        <v>2052</v>
      </c>
      <c r="D78" t="s">
        <v>2051</v>
      </c>
      <c r="E78" t="s">
        <v>2239</v>
      </c>
      <c r="F78" t="s">
        <v>2240</v>
      </c>
      <c r="G78" t="s">
        <v>2241</v>
      </c>
      <c r="H78" t="s">
        <v>138</v>
      </c>
    </row>
    <row r="79" spans="1:8" ht="11.25">
      <c r="A79">
        <v>78</v>
      </c>
      <c r="B79" t="s">
        <v>2050</v>
      </c>
      <c r="C79" t="s">
        <v>2052</v>
      </c>
      <c r="D79" t="s">
        <v>2051</v>
      </c>
      <c r="E79" t="s">
        <v>2242</v>
      </c>
      <c r="F79" t="s">
        <v>2243</v>
      </c>
      <c r="G79" t="s">
        <v>2244</v>
      </c>
      <c r="H79" t="s">
        <v>138</v>
      </c>
    </row>
    <row r="80" spans="1:8" ht="11.25">
      <c r="A80">
        <v>79</v>
      </c>
      <c r="B80" t="s">
        <v>2050</v>
      </c>
      <c r="C80" t="s">
        <v>2052</v>
      </c>
      <c r="D80" t="s">
        <v>2051</v>
      </c>
      <c r="E80" t="s">
        <v>2209</v>
      </c>
      <c r="F80" t="s">
        <v>2245</v>
      </c>
      <c r="G80" t="s">
        <v>2246</v>
      </c>
      <c r="H80" t="s">
        <v>137</v>
      </c>
    </row>
    <row r="81" spans="1:8" ht="11.25">
      <c r="A81">
        <v>80</v>
      </c>
      <c r="B81" t="s">
        <v>2050</v>
      </c>
      <c r="C81" t="s">
        <v>2052</v>
      </c>
      <c r="D81" t="s">
        <v>2051</v>
      </c>
      <c r="E81" t="s">
        <v>2247</v>
      </c>
      <c r="F81" t="s">
        <v>2248</v>
      </c>
      <c r="G81" t="s">
        <v>2249</v>
      </c>
      <c r="H81" t="s">
        <v>138</v>
      </c>
    </row>
    <row r="82" spans="1:8" ht="11.25">
      <c r="A82">
        <v>81</v>
      </c>
      <c r="B82" t="s">
        <v>2050</v>
      </c>
      <c r="C82" t="s">
        <v>2052</v>
      </c>
      <c r="D82" t="s">
        <v>2051</v>
      </c>
      <c r="E82" t="s">
        <v>2250</v>
      </c>
      <c r="F82" t="s">
        <v>2251</v>
      </c>
      <c r="G82" t="s">
        <v>2246</v>
      </c>
      <c r="H82" t="s">
        <v>139</v>
      </c>
    </row>
    <row r="83" spans="1:8" ht="11.25">
      <c r="A83">
        <v>82</v>
      </c>
      <c r="B83" t="s">
        <v>2050</v>
      </c>
      <c r="C83" t="s">
        <v>2052</v>
      </c>
      <c r="D83" t="s">
        <v>2051</v>
      </c>
      <c r="E83" t="s">
        <v>2117</v>
      </c>
      <c r="F83" t="s">
        <v>2118</v>
      </c>
      <c r="G83" t="s">
        <v>2119</v>
      </c>
      <c r="H83" t="s">
        <v>138</v>
      </c>
    </row>
    <row r="84" spans="1:8" ht="11.25">
      <c r="A84">
        <v>83</v>
      </c>
      <c r="B84" t="s">
        <v>2050</v>
      </c>
      <c r="C84" t="s">
        <v>2050</v>
      </c>
      <c r="D84" t="s">
        <v>2051</v>
      </c>
      <c r="E84" t="s">
        <v>2117</v>
      </c>
      <c r="F84" t="s">
        <v>2118</v>
      </c>
      <c r="G84" t="s">
        <v>2119</v>
      </c>
      <c r="H84" t="s">
        <v>138</v>
      </c>
    </row>
    <row r="85" spans="1:8" ht="11.25">
      <c r="A85">
        <v>84</v>
      </c>
      <c r="B85" t="s">
        <v>2053</v>
      </c>
      <c r="C85" t="s">
        <v>2055</v>
      </c>
      <c r="D85" t="s">
        <v>2054</v>
      </c>
      <c r="E85" t="s">
        <v>2225</v>
      </c>
      <c r="F85" t="s">
        <v>2252</v>
      </c>
      <c r="G85" t="s">
        <v>2253</v>
      </c>
      <c r="H85" t="s">
        <v>138</v>
      </c>
    </row>
    <row r="86" spans="1:8" ht="11.25">
      <c r="A86">
        <v>85</v>
      </c>
      <c r="B86" t="s">
        <v>2053</v>
      </c>
      <c r="C86" t="s">
        <v>2055</v>
      </c>
      <c r="D86" t="s">
        <v>2054</v>
      </c>
      <c r="E86" t="s">
        <v>2254</v>
      </c>
      <c r="F86" t="s">
        <v>2255</v>
      </c>
      <c r="G86" t="s">
        <v>2253</v>
      </c>
      <c r="H86" t="s">
        <v>137</v>
      </c>
    </row>
    <row r="87" spans="1:8" ht="11.25">
      <c r="A87">
        <v>86</v>
      </c>
      <c r="B87" t="s">
        <v>2056</v>
      </c>
      <c r="C87" t="s">
        <v>2058</v>
      </c>
      <c r="D87" t="s">
        <v>2057</v>
      </c>
      <c r="E87" t="s">
        <v>2256</v>
      </c>
      <c r="F87" t="s">
        <v>2257</v>
      </c>
      <c r="G87" t="s">
        <v>2258</v>
      </c>
      <c r="H87" t="s">
        <v>137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H40" sqref="H40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showGridLines="0" tabSelected="1" zoomScale="85" zoomScaleNormal="85" zoomScalePageLayoutView="0" workbookViewId="0" topLeftCell="E11">
      <selection activeCell="G44" sqref="G44"/>
    </sheetView>
  </sheetViews>
  <sheetFormatPr defaultColWidth="9.140625" defaultRowHeight="11.25"/>
  <cols>
    <col min="1" max="1" width="9.140625" style="77" hidden="1" customWidth="1"/>
    <col min="2" max="2" width="15.140625" style="77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77" customWidth="1"/>
    <col min="18" max="18" width="9.140625" style="83" customWidth="1"/>
    <col min="19" max="16384" width="9.140625" style="2" customWidth="1"/>
  </cols>
  <sheetData>
    <row r="1" spans="1:2" ht="12" customHeight="1">
      <c r="A1" s="77" t="str">
        <f>E6</f>
        <v>Наименование регулирующего органа:</v>
      </c>
      <c r="B1" s="77">
        <v>1</v>
      </c>
    </row>
    <row r="2" spans="4:12" ht="12" customHeight="1">
      <c r="D2" s="7"/>
      <c r="E2" s="8"/>
      <c r="F2" s="8"/>
      <c r="G2" s="8"/>
      <c r="H2" s="8"/>
      <c r="I2" s="8"/>
      <c r="J2" s="237" t="str">
        <f>version</f>
        <v>Версия 5.5.1</v>
      </c>
      <c r="K2" s="238"/>
      <c r="L2" s="3"/>
    </row>
    <row r="3" spans="4:17" ht="24.75" customHeight="1">
      <c r="D3" s="13"/>
      <c r="E3" s="239" t="s">
        <v>42</v>
      </c>
      <c r="F3" s="240"/>
      <c r="G3" s="240"/>
      <c r="H3" s="240"/>
      <c r="I3" s="241"/>
      <c r="J3" s="9"/>
      <c r="K3" s="10"/>
      <c r="L3" s="3"/>
      <c r="O3" s="77">
        <v>1</v>
      </c>
      <c r="P3" s="77" t="s">
        <v>102</v>
      </c>
      <c r="Q3" s="77" t="str">
        <f>F5</f>
        <v>Республика Дагестан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77">
        <v>2</v>
      </c>
      <c r="P4" s="77" t="s">
        <v>101</v>
      </c>
      <c r="Q4" s="77" t="str">
        <f>F8</f>
        <v>I квартал</v>
      </c>
    </row>
    <row r="5" spans="4:17" ht="22.5" customHeight="1" thickBot="1">
      <c r="D5" s="13"/>
      <c r="E5" s="130" t="s">
        <v>510</v>
      </c>
      <c r="F5" s="246" t="s">
        <v>387</v>
      </c>
      <c r="G5" s="246"/>
      <c r="H5" s="246"/>
      <c r="I5" s="247"/>
      <c r="J5" s="11"/>
      <c r="K5" s="12"/>
      <c r="O5" s="77">
        <v>3</v>
      </c>
      <c r="P5" s="77" t="s">
        <v>100</v>
      </c>
      <c r="Q5" s="77">
        <f>G8</f>
        <v>2012</v>
      </c>
    </row>
    <row r="6" spans="4:17" ht="27.75" customHeight="1" thickBot="1">
      <c r="D6" s="13"/>
      <c r="E6" s="242" t="s">
        <v>108</v>
      </c>
      <c r="F6" s="243"/>
      <c r="G6" s="244" t="s">
        <v>2110</v>
      </c>
      <c r="H6" s="244"/>
      <c r="I6" s="245"/>
      <c r="J6" s="11"/>
      <c r="K6" s="12"/>
      <c r="O6" s="77">
        <v>4</v>
      </c>
      <c r="P6" s="77" t="s">
        <v>290</v>
      </c>
      <c r="Q6" s="77" t="str">
        <f>mo_n</f>
        <v>сельсовет Касумкентский</v>
      </c>
    </row>
    <row r="7" spans="1:17" ht="16.5" customHeight="1" thickBot="1">
      <c r="A7" s="77" t="s">
        <v>514</v>
      </c>
      <c r="B7" s="77" t="s">
        <v>108</v>
      </c>
      <c r="D7" s="13"/>
      <c r="E7" s="18"/>
      <c r="F7" s="90" t="s">
        <v>106</v>
      </c>
      <c r="G7" s="90" t="s">
        <v>107</v>
      </c>
      <c r="H7" s="18"/>
      <c r="I7" s="18"/>
      <c r="J7" s="11"/>
      <c r="K7" s="12"/>
      <c r="O7" s="77">
        <v>5</v>
      </c>
      <c r="P7" s="77" t="s">
        <v>291</v>
      </c>
      <c r="Q7" s="77" t="str">
        <f>oktmo_n</f>
        <v>82647445</v>
      </c>
    </row>
    <row r="8" spans="1:18" s="1" customFormat="1" ht="39" customHeight="1" thickBot="1">
      <c r="A8" s="78" t="s">
        <v>296</v>
      </c>
      <c r="B8" s="78" t="s">
        <v>110</v>
      </c>
      <c r="D8" s="13"/>
      <c r="E8" s="99" t="s">
        <v>109</v>
      </c>
      <c r="F8" s="92" t="s">
        <v>470</v>
      </c>
      <c r="G8" s="92">
        <v>2012</v>
      </c>
      <c r="H8" s="101" t="s">
        <v>110</v>
      </c>
      <c r="I8" s="91">
        <v>91</v>
      </c>
      <c r="J8" s="11"/>
      <c r="K8" s="12"/>
      <c r="O8" s="77">
        <v>6</v>
      </c>
      <c r="P8" s="77" t="s">
        <v>292</v>
      </c>
      <c r="Q8" s="78" t="str">
        <f>org_n</f>
        <v>МУП "СЭВ"</v>
      </c>
      <c r="R8" s="84"/>
    </row>
    <row r="9" spans="4:17" ht="25.5" customHeight="1" thickBot="1">
      <c r="D9" s="13"/>
      <c r="E9" s="99" t="s">
        <v>392</v>
      </c>
      <c r="F9" s="91" t="s">
        <v>1535</v>
      </c>
      <c r="G9" s="220"/>
      <c r="H9" s="221"/>
      <c r="I9" s="18"/>
      <c r="J9" s="11"/>
      <c r="K9" s="12"/>
      <c r="O9" s="77">
        <v>7</v>
      </c>
      <c r="P9" s="77" t="s">
        <v>293</v>
      </c>
      <c r="Q9" s="77" t="str">
        <f>inn</f>
        <v>0529007430</v>
      </c>
    </row>
    <row r="10" spans="4:17" ht="27" customHeight="1" thickBot="1">
      <c r="D10" s="13"/>
      <c r="E10" s="100" t="s">
        <v>515</v>
      </c>
      <c r="F10" s="94" t="s">
        <v>1558</v>
      </c>
      <c r="G10" s="102" t="s">
        <v>513</v>
      </c>
      <c r="H10" s="24" t="s">
        <v>1559</v>
      </c>
      <c r="I10" s="11"/>
      <c r="J10" s="11"/>
      <c r="K10" s="12"/>
      <c r="O10" s="77">
        <v>8</v>
      </c>
      <c r="P10" s="78" t="s">
        <v>294</v>
      </c>
      <c r="Q10" s="77" t="str">
        <f>kpp</f>
        <v>052901001</v>
      </c>
    </row>
    <row r="11" spans="4:17" ht="12.75">
      <c r="D11" s="13"/>
      <c r="E11" s="248" t="s">
        <v>516</v>
      </c>
      <c r="F11" s="249"/>
      <c r="G11" s="249"/>
      <c r="H11" s="250"/>
      <c r="I11" s="11"/>
      <c r="J11" s="11"/>
      <c r="K11" s="12"/>
      <c r="O11" s="77">
        <v>9</v>
      </c>
      <c r="P11" s="77" t="s">
        <v>295</v>
      </c>
      <c r="Q11" s="79" t="str">
        <f>org_n&amp;"_INN:"&amp;inn&amp;"_KPP:"&amp;kpp</f>
        <v>МУП "СЭВ"_INN:0529007430_KPP:052901001</v>
      </c>
    </row>
    <row r="12" spans="4:17" ht="25.5">
      <c r="D12" s="13"/>
      <c r="E12" s="103" t="s">
        <v>472</v>
      </c>
      <c r="F12" s="104" t="s">
        <v>473</v>
      </c>
      <c r="G12" s="105" t="s">
        <v>474</v>
      </c>
      <c r="H12" s="106" t="s">
        <v>511</v>
      </c>
      <c r="I12" s="11"/>
      <c r="J12" s="11"/>
      <c r="K12" s="12"/>
      <c r="O12" s="77">
        <v>10</v>
      </c>
      <c r="P12" s="77" t="s">
        <v>103</v>
      </c>
      <c r="Q12" s="77" t="str">
        <f>vprod</f>
        <v>Водозабор</v>
      </c>
    </row>
    <row r="13" spans="1:17" ht="30.75" customHeight="1" thickBot="1">
      <c r="A13" s="77" t="s">
        <v>297</v>
      </c>
      <c r="B13" s="77" t="s">
        <v>472</v>
      </c>
      <c r="D13" s="13"/>
      <c r="E13" s="19" t="s">
        <v>105</v>
      </c>
      <c r="F13" s="96" t="s">
        <v>2191</v>
      </c>
      <c r="G13" s="97" t="s">
        <v>2192</v>
      </c>
      <c r="H13" s="98" t="s">
        <v>2193</v>
      </c>
      <c r="I13" s="11"/>
      <c r="J13" s="11"/>
      <c r="K13" s="12"/>
      <c r="O13" s="77">
        <v>11</v>
      </c>
      <c r="P13" s="77" t="s">
        <v>2267</v>
      </c>
      <c r="Q13" s="77">
        <f>fil</f>
        <v>0</v>
      </c>
    </row>
    <row r="14" spans="4:11" ht="26.25" thickBot="1">
      <c r="D14" s="13"/>
      <c r="E14" s="107" t="s">
        <v>475</v>
      </c>
      <c r="F14" s="93"/>
      <c r="G14" s="108" t="s">
        <v>476</v>
      </c>
      <c r="H14" s="106" t="s">
        <v>477</v>
      </c>
      <c r="I14" s="11"/>
      <c r="J14" s="11"/>
      <c r="K14" s="12"/>
    </row>
    <row r="15" spans="1:11" ht="26.25" thickBot="1">
      <c r="A15" s="77" t="s">
        <v>299</v>
      </c>
      <c r="B15" s="77" t="s">
        <v>300</v>
      </c>
      <c r="D15" s="13"/>
      <c r="E15" s="251" t="s">
        <v>38</v>
      </c>
      <c r="F15" s="252"/>
      <c r="G15" s="21" t="s">
        <v>2259</v>
      </c>
      <c r="H15" s="95"/>
      <c r="I15" s="11"/>
      <c r="J15" s="11"/>
      <c r="K15" s="12"/>
    </row>
    <row r="16" spans="4:11" ht="12" customHeight="1" thickBot="1">
      <c r="D16" s="13"/>
      <c r="E16" s="253" t="s">
        <v>541</v>
      </c>
      <c r="F16" s="253"/>
      <c r="G16" s="87" t="s">
        <v>2259</v>
      </c>
      <c r="H16" s="11"/>
      <c r="I16" s="11"/>
      <c r="J16" s="11"/>
      <c r="K16" s="12"/>
    </row>
    <row r="17" spans="1:11" ht="13.5" customHeight="1" thickBot="1">
      <c r="A17" s="77" t="s">
        <v>301</v>
      </c>
      <c r="B17" s="77" t="str">
        <f>E17</f>
        <v>Организация оказывает услуги более, чем в одном муниципальном образовании:</v>
      </c>
      <c r="D17" s="13"/>
      <c r="E17" s="253" t="s">
        <v>57</v>
      </c>
      <c r="F17" s="253"/>
      <c r="G17" s="87" t="s">
        <v>2260</v>
      </c>
      <c r="H17" s="11"/>
      <c r="I17" s="11"/>
      <c r="J17" s="11"/>
      <c r="K17" s="12"/>
    </row>
    <row r="18" spans="4:11" ht="13.5" customHeight="1" thickBot="1">
      <c r="D18" s="13"/>
      <c r="E18" s="253" t="s">
        <v>60</v>
      </c>
      <c r="F18" s="253"/>
      <c r="G18" s="87" t="s">
        <v>2261</v>
      </c>
      <c r="H18" s="11"/>
      <c r="I18" s="11"/>
      <c r="J18" s="11"/>
      <c r="K18" s="12"/>
    </row>
    <row r="19" spans="1:11" ht="13.5" customHeight="1">
      <c r="A19" s="77" t="s">
        <v>49</v>
      </c>
      <c r="B19" s="77" t="s">
        <v>50</v>
      </c>
      <c r="D19" s="13"/>
      <c r="E19" s="234" t="s">
        <v>58</v>
      </c>
      <c r="F19" s="234"/>
      <c r="G19" s="85" t="s">
        <v>500</v>
      </c>
      <c r="H19" s="11"/>
      <c r="I19" s="11"/>
      <c r="J19" s="11"/>
      <c r="K19" s="12"/>
    </row>
    <row r="20" spans="1:11" ht="12.75" customHeight="1" thickBot="1">
      <c r="A20" s="77" t="s">
        <v>298</v>
      </c>
      <c r="B20" s="77" t="s">
        <v>48</v>
      </c>
      <c r="D20" s="13"/>
      <c r="E20" s="254" t="s">
        <v>59</v>
      </c>
      <c r="F20" s="254"/>
      <c r="G20" s="86" t="s">
        <v>471</v>
      </c>
      <c r="H20" s="11"/>
      <c r="I20" s="11"/>
      <c r="J20" s="11"/>
      <c r="K20" s="12"/>
    </row>
    <row r="21" spans="1:11" ht="15" customHeight="1" thickBot="1">
      <c r="A21" s="77" t="s">
        <v>302</v>
      </c>
      <c r="B21" s="77" t="str">
        <f>E21</f>
        <v>Почтовый адрес:</v>
      </c>
      <c r="D21" s="13"/>
      <c r="E21" s="235" t="s">
        <v>517</v>
      </c>
      <c r="F21" s="236"/>
      <c r="G21" s="231">
        <v>0</v>
      </c>
      <c r="H21" s="232"/>
      <c r="I21" s="233"/>
      <c r="J21" s="74"/>
      <c r="K21" s="12"/>
    </row>
    <row r="22" spans="1:11" ht="12.75" customHeight="1">
      <c r="A22" s="77" t="s">
        <v>303</v>
      </c>
      <c r="B22" s="77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22" t="s">
        <v>85</v>
      </c>
      <c r="F22" s="109" t="s">
        <v>479</v>
      </c>
      <c r="G22" s="225">
        <v>0</v>
      </c>
      <c r="H22" s="226"/>
      <c r="I22" s="227"/>
      <c r="J22" s="75"/>
      <c r="K22" s="12"/>
    </row>
    <row r="23" spans="1:11" ht="12.75" customHeight="1">
      <c r="A23" s="77" t="s">
        <v>304</v>
      </c>
      <c r="B23" s="77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23"/>
      <c r="F23" s="110" t="s">
        <v>480</v>
      </c>
      <c r="G23" s="225">
        <v>0</v>
      </c>
      <c r="H23" s="226"/>
      <c r="I23" s="227"/>
      <c r="J23" s="75"/>
      <c r="K23" s="12"/>
    </row>
    <row r="24" spans="1:11" ht="13.5" customHeight="1">
      <c r="A24" s="77" t="s">
        <v>305</v>
      </c>
      <c r="B24" s="77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23"/>
      <c r="F24" s="110" t="s">
        <v>481</v>
      </c>
      <c r="G24" s="225">
        <v>0</v>
      </c>
      <c r="H24" s="226"/>
      <c r="I24" s="227"/>
      <c r="J24" s="75"/>
      <c r="K24" s="12"/>
    </row>
    <row r="25" spans="1:11" ht="14.25" customHeight="1" thickBot="1">
      <c r="A25" s="77" t="s">
        <v>306</v>
      </c>
      <c r="B25" s="77" t="str">
        <f>E22&amp;" "&amp;F25</f>
        <v>Ответственный сотрудник от уполномоченного органа регулирования субъекта РФ: e-mail:</v>
      </c>
      <c r="D25" s="13"/>
      <c r="E25" s="224"/>
      <c r="F25" s="111" t="s">
        <v>501</v>
      </c>
      <c r="G25" s="228">
        <v>0</v>
      </c>
      <c r="H25" s="229"/>
      <c r="I25" s="230"/>
      <c r="J25" s="75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77" t="s">
        <v>307</v>
      </c>
      <c r="B27" s="77" t="str">
        <f>E27</f>
        <v>Почтовый адрес:</v>
      </c>
      <c r="D27" s="13"/>
      <c r="E27" s="235" t="s">
        <v>517</v>
      </c>
      <c r="F27" s="236"/>
      <c r="G27" s="231">
        <v>0</v>
      </c>
      <c r="H27" s="232"/>
      <c r="I27" s="233"/>
      <c r="J27" s="74"/>
      <c r="K27" s="12"/>
    </row>
    <row r="28" spans="1:11" ht="12.75" customHeight="1">
      <c r="A28" s="77" t="s">
        <v>308</v>
      </c>
      <c r="B28" s="77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22" t="s">
        <v>86</v>
      </c>
      <c r="F28" s="109" t="s">
        <v>479</v>
      </c>
      <c r="G28" s="225">
        <v>0</v>
      </c>
      <c r="H28" s="226"/>
      <c r="I28" s="227"/>
      <c r="J28" s="75"/>
      <c r="K28" s="12"/>
    </row>
    <row r="29" spans="1:11" ht="12.75" customHeight="1">
      <c r="A29" s="77" t="s">
        <v>309</v>
      </c>
      <c r="B29" s="77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23"/>
      <c r="F29" s="110" t="s">
        <v>480</v>
      </c>
      <c r="G29" s="225">
        <v>0</v>
      </c>
      <c r="H29" s="226"/>
      <c r="I29" s="227"/>
      <c r="J29" s="75"/>
      <c r="K29" s="12"/>
    </row>
    <row r="30" spans="1:11" ht="12.75" customHeight="1">
      <c r="A30" s="77" t="s">
        <v>310</v>
      </c>
      <c r="B30" s="77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23"/>
      <c r="F30" s="110" t="s">
        <v>481</v>
      </c>
      <c r="G30" s="225">
        <v>0</v>
      </c>
      <c r="H30" s="226"/>
      <c r="I30" s="227"/>
      <c r="J30" s="75"/>
      <c r="K30" s="12"/>
    </row>
    <row r="31" spans="1:11" ht="12.75" customHeight="1" thickBot="1">
      <c r="A31" s="77" t="s">
        <v>311</v>
      </c>
      <c r="B31" s="77" t="str">
        <f>E28&amp;" "&amp;F31</f>
        <v>Ответственный сотрудник от органа регулирования муниципального образования: e-mail:</v>
      </c>
      <c r="D31" s="13"/>
      <c r="E31" s="224"/>
      <c r="F31" s="111" t="s">
        <v>501</v>
      </c>
      <c r="G31" s="228">
        <v>0</v>
      </c>
      <c r="H31" s="229"/>
      <c r="I31" s="230"/>
      <c r="J31" s="75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22.5" customHeight="1" thickBot="1">
      <c r="A33" s="77" t="s">
        <v>312</v>
      </c>
      <c r="B33" s="77" t="str">
        <f>E33</f>
        <v>Почтовый адрес:</v>
      </c>
      <c r="D33" s="13"/>
      <c r="E33" s="235" t="s">
        <v>517</v>
      </c>
      <c r="F33" s="236"/>
      <c r="G33" s="231" t="s">
        <v>2262</v>
      </c>
      <c r="H33" s="232"/>
      <c r="I33" s="233"/>
      <c r="J33" s="74"/>
      <c r="K33" s="12"/>
    </row>
    <row r="34" spans="1:11" ht="12.75" customHeight="1">
      <c r="A34" s="77" t="s">
        <v>228</v>
      </c>
      <c r="B34" s="77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22" t="s">
        <v>502</v>
      </c>
      <c r="F34" s="109" t="s">
        <v>479</v>
      </c>
      <c r="G34" s="225" t="s">
        <v>2263</v>
      </c>
      <c r="H34" s="226"/>
      <c r="I34" s="227"/>
      <c r="J34" s="75"/>
      <c r="K34" s="12"/>
    </row>
    <row r="35" spans="1:11" ht="12" customHeight="1">
      <c r="A35" s="77" t="s">
        <v>229</v>
      </c>
      <c r="B35" s="77" t="str">
        <f>E34&amp;" "&amp;F35</f>
        <v>Ответственный за предоставление информации (от регулируемой организации): Должность</v>
      </c>
      <c r="D35" s="13"/>
      <c r="E35" s="223"/>
      <c r="F35" s="110" t="s">
        <v>480</v>
      </c>
      <c r="G35" s="225" t="s">
        <v>2264</v>
      </c>
      <c r="H35" s="226"/>
      <c r="I35" s="227"/>
      <c r="J35" s="75"/>
      <c r="K35" s="12"/>
    </row>
    <row r="36" spans="1:11" ht="11.25" customHeight="1">
      <c r="A36" s="77" t="s">
        <v>230</v>
      </c>
      <c r="B36" s="77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23"/>
      <c r="F36" s="110" t="s">
        <v>481</v>
      </c>
      <c r="G36" s="225">
        <v>89285586101</v>
      </c>
      <c r="H36" s="226"/>
      <c r="I36" s="227"/>
      <c r="J36" s="75"/>
      <c r="K36" s="12"/>
    </row>
    <row r="37" spans="1:11" ht="12.75" customHeight="1" thickBot="1">
      <c r="A37" s="77" t="s">
        <v>231</v>
      </c>
      <c r="B37" s="77" t="str">
        <f>E34&amp;" "&amp;F37</f>
        <v>Ответственный за предоставление информации (от регулируемой организации): e-mail:</v>
      </c>
      <c r="D37" s="13"/>
      <c r="E37" s="224"/>
      <c r="F37" s="111" t="s">
        <v>501</v>
      </c>
      <c r="G37" s="228" t="s">
        <v>2265</v>
      </c>
      <c r="H37" s="229"/>
      <c r="I37" s="230"/>
      <c r="J37" s="75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E15:F15"/>
    <mergeCell ref="E22:E25"/>
    <mergeCell ref="E17:F17"/>
    <mergeCell ref="E20:F20"/>
    <mergeCell ref="E18:F18"/>
    <mergeCell ref="E21:F21"/>
    <mergeCell ref="E16:F16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33:F33"/>
    <mergeCell ref="G31:I31"/>
    <mergeCell ref="G25:I25"/>
    <mergeCell ref="G28:I28"/>
    <mergeCell ref="E27:F27"/>
    <mergeCell ref="E28:E31"/>
    <mergeCell ref="G30:I30"/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MO_LIST_31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showGridLines="0" zoomScaleSheetLayoutView="100" zoomScalePageLayoutView="0" workbookViewId="0" topLeftCell="E13">
      <selection activeCell="F89" sqref="F89"/>
    </sheetView>
  </sheetViews>
  <sheetFormatPr defaultColWidth="8.7109375" defaultRowHeight="11.25"/>
  <cols>
    <col min="1" max="1" width="9.421875" style="44" hidden="1" customWidth="1"/>
    <col min="2" max="2" width="12.8515625" style="42" hidden="1" customWidth="1"/>
    <col min="3" max="3" width="5.421875" style="47" customWidth="1"/>
    <col min="4" max="4" width="7.8515625" style="46" customWidth="1"/>
    <col min="5" max="5" width="96.28125" style="47" customWidth="1"/>
    <col min="6" max="6" width="40.00390625" style="49" customWidth="1"/>
    <col min="7" max="7" width="11.00390625" style="47" customWidth="1"/>
    <col min="8" max="8" width="6.00390625" style="44" customWidth="1"/>
    <col min="9" max="9" width="8.7109375" style="42" customWidth="1"/>
    <col min="10" max="14" width="8.7109375" style="47" customWidth="1"/>
    <col min="15" max="17" width="8.7109375" style="42" customWidth="1"/>
    <col min="18" max="16384" width="8.7109375" style="47" customWidth="1"/>
  </cols>
  <sheetData>
    <row r="1" spans="1:7" ht="56.25" hidden="1">
      <c r="A1" s="41" t="str">
        <f>Справочники!E6</f>
        <v>Наименование регулирующего органа:</v>
      </c>
      <c r="B1" s="52" t="str">
        <f>mo_n</f>
        <v>сельсовет Касумкентский</v>
      </c>
      <c r="C1" s="42"/>
      <c r="D1" s="43"/>
      <c r="E1" s="42"/>
      <c r="F1" s="53"/>
      <c r="G1" s="53"/>
    </row>
    <row r="2" spans="1:7" ht="11.25" hidden="1">
      <c r="A2" s="41"/>
      <c r="B2" s="52" t="str">
        <f>oktmo_n</f>
        <v>82647445</v>
      </c>
      <c r="C2" s="42"/>
      <c r="D2" s="43"/>
      <c r="E2" s="42"/>
      <c r="F2" s="53"/>
      <c r="G2" s="53"/>
    </row>
    <row r="3" spans="1:17" ht="38.25" hidden="1">
      <c r="A3" s="41" t="str">
        <f>Справочники!F8</f>
        <v>I квартал</v>
      </c>
      <c r="C3" s="42"/>
      <c r="D3" s="43"/>
      <c r="E3" s="42"/>
      <c r="F3" s="53"/>
      <c r="G3" s="53"/>
      <c r="O3" s="77">
        <v>1</v>
      </c>
      <c r="P3" s="77" t="s">
        <v>102</v>
      </c>
      <c r="Q3" s="77" t="str">
        <f>Справочники!F5</f>
        <v>Республика Дагестан</v>
      </c>
    </row>
    <row r="4" spans="1:17" ht="25.5" hidden="1">
      <c r="A4" s="41">
        <f>Справочники!G8</f>
        <v>2012</v>
      </c>
      <c r="C4" s="42"/>
      <c r="D4" s="43"/>
      <c r="E4" s="42"/>
      <c r="F4" s="53"/>
      <c r="G4" s="53"/>
      <c r="O4" s="77">
        <v>2</v>
      </c>
      <c r="P4" s="77" t="s">
        <v>101</v>
      </c>
      <c r="Q4" s="77" t="str">
        <f>Справочники!F8</f>
        <v>I квартал</v>
      </c>
    </row>
    <row r="5" spans="1:17" ht="12.75" hidden="1">
      <c r="A5" s="41" t="str">
        <f>org_n</f>
        <v>МУП "СЭВ"</v>
      </c>
      <c r="B5" s="42">
        <f>fil</f>
        <v>0</v>
      </c>
      <c r="C5" s="42"/>
      <c r="D5" s="43"/>
      <c r="E5" s="42"/>
      <c r="F5" s="53"/>
      <c r="G5" s="53"/>
      <c r="O5" s="77">
        <v>3</v>
      </c>
      <c r="P5" s="77" t="s">
        <v>100</v>
      </c>
      <c r="Q5" s="77">
        <f>Справочники!G8</f>
        <v>2012</v>
      </c>
    </row>
    <row r="6" spans="1:17" ht="51" hidden="1">
      <c r="A6" s="41" t="str">
        <f>inn</f>
        <v>0529007430</v>
      </c>
      <c r="B6" s="42" t="str">
        <f>kpp</f>
        <v>052901001</v>
      </c>
      <c r="C6" s="42"/>
      <c r="D6" s="43"/>
      <c r="E6" s="42"/>
      <c r="F6" s="54"/>
      <c r="G6" s="54"/>
      <c r="O6" s="77">
        <v>4</v>
      </c>
      <c r="P6" s="77" t="s">
        <v>290</v>
      </c>
      <c r="Q6" s="77" t="str">
        <f>mo_n</f>
        <v>сельсовет Касумкентский</v>
      </c>
    </row>
    <row r="7" spans="1:17" ht="12.75" customHeight="1">
      <c r="A7" s="41"/>
      <c r="C7" s="45"/>
      <c r="F7" s="263" t="s">
        <v>111</v>
      </c>
      <c r="G7" s="156"/>
      <c r="O7" s="77">
        <v>5</v>
      </c>
      <c r="P7" s="77" t="s">
        <v>291</v>
      </c>
      <c r="Q7" s="77" t="str">
        <f>oktmo_n</f>
        <v>82647445</v>
      </c>
    </row>
    <row r="8" spans="1:17" ht="25.5">
      <c r="A8" s="41"/>
      <c r="C8" s="45"/>
      <c r="F8" s="264"/>
      <c r="G8" s="156"/>
      <c r="O8" s="77">
        <v>6</v>
      </c>
      <c r="P8" s="77" t="s">
        <v>292</v>
      </c>
      <c r="Q8" s="78" t="str">
        <f>org_n</f>
        <v>МУП "СЭВ"</v>
      </c>
    </row>
    <row r="9" spans="1:17" ht="25.5">
      <c r="A9" s="41"/>
      <c r="C9" s="45"/>
      <c r="F9" s="264"/>
      <c r="G9" s="156"/>
      <c r="O9" s="77">
        <v>7</v>
      </c>
      <c r="P9" s="77" t="s">
        <v>293</v>
      </c>
      <c r="Q9" s="77" t="str">
        <f>inn</f>
        <v>0529007430</v>
      </c>
    </row>
    <row r="10" spans="6:17" ht="12" customHeight="1">
      <c r="F10" s="264"/>
      <c r="G10" s="156"/>
      <c r="O10" s="77">
        <v>8</v>
      </c>
      <c r="P10" s="78" t="s">
        <v>294</v>
      </c>
      <c r="Q10" s="77" t="str">
        <f>kpp</f>
        <v>052901001</v>
      </c>
    </row>
    <row r="11" spans="6:17" ht="12" customHeight="1">
      <c r="F11" s="265"/>
      <c r="G11" s="156"/>
      <c r="O11" s="77">
        <v>9</v>
      </c>
      <c r="P11" s="77" t="s">
        <v>295</v>
      </c>
      <c r="Q11" s="79" t="str">
        <f>org_n&amp;"_INN:"&amp;inn&amp;"_KPP:"&amp;kpp</f>
        <v>МУП "СЭВ"_INN:0529007430_KPP:052901001</v>
      </c>
    </row>
    <row r="12" spans="15:17" ht="12" customHeight="1">
      <c r="O12" s="77">
        <v>10</v>
      </c>
      <c r="P12" s="77" t="s">
        <v>103</v>
      </c>
      <c r="Q12" s="77" t="str">
        <f>vprod</f>
        <v>Водозабор</v>
      </c>
    </row>
    <row r="13" spans="3:17" ht="12.75">
      <c r="C13" s="69"/>
      <c r="D13" s="50"/>
      <c r="E13" s="69"/>
      <c r="F13" s="51"/>
      <c r="G13" s="69"/>
      <c r="O13" s="77">
        <v>11</v>
      </c>
      <c r="P13" s="77" t="s">
        <v>2267</v>
      </c>
      <c r="Q13" s="77">
        <f>fil</f>
        <v>0</v>
      </c>
    </row>
    <row r="14" spans="3:7" ht="14.25" customHeight="1">
      <c r="C14" s="69"/>
      <c r="D14" s="269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 квартал 2012 года</v>
      </c>
      <c r="E14" s="270"/>
      <c r="F14" s="271"/>
      <c r="G14" s="69"/>
    </row>
    <row r="15" spans="3:7" ht="15" customHeight="1">
      <c r="C15" s="69"/>
      <c r="D15" s="272" t="str">
        <f>"Муниципальное образование: "&amp;IF(B1="","",B1)</f>
        <v>Муниципальное образование: сельсовет Касумкентский</v>
      </c>
      <c r="E15" s="273"/>
      <c r="F15" s="274"/>
      <c r="G15" s="69"/>
    </row>
    <row r="16" spans="3:7" ht="15" customHeight="1">
      <c r="C16" s="69"/>
      <c r="D16" s="266" t="str">
        <f>"Название организации: "&amp;IF(B5=0,A5,A5&amp;" ("&amp;B5&amp;")")</f>
        <v>Название организации: МУП "СЭВ"</v>
      </c>
      <c r="E16" s="267"/>
      <c r="F16" s="268"/>
      <c r="G16" s="69"/>
    </row>
    <row r="17" spans="3:7" ht="13.5" customHeight="1">
      <c r="C17" s="69"/>
      <c r="D17" s="50"/>
      <c r="E17" s="26"/>
      <c r="F17" s="51"/>
      <c r="G17" s="69"/>
    </row>
    <row r="18" spans="3:7" ht="30" customHeight="1" thickBot="1">
      <c r="C18" s="69"/>
      <c r="D18" s="143" t="s">
        <v>112</v>
      </c>
      <c r="E18" s="144" t="s">
        <v>113</v>
      </c>
      <c r="F18" s="145" t="s">
        <v>114</v>
      </c>
      <c r="G18" s="69"/>
    </row>
    <row r="19" spans="3:7" ht="12" customHeight="1">
      <c r="C19" s="69"/>
      <c r="D19" s="131">
        <v>1</v>
      </c>
      <c r="E19" s="132">
        <v>2</v>
      </c>
      <c r="F19" s="131">
        <v>3</v>
      </c>
      <c r="G19" s="69"/>
    </row>
    <row r="20" spans="3:7" ht="17.25" customHeight="1">
      <c r="C20" s="69"/>
      <c r="D20" s="275" t="s">
        <v>372</v>
      </c>
      <c r="E20" s="276"/>
      <c r="F20" s="277"/>
      <c r="G20" s="69"/>
    </row>
    <row r="21" spans="1:7" ht="14.25" customHeight="1">
      <c r="A21" s="44" t="s">
        <v>232</v>
      </c>
      <c r="B21" s="80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2">
        <v>1</v>
      </c>
      <c r="D21" s="146" t="s">
        <v>115</v>
      </c>
      <c r="E21" s="147" t="s">
        <v>384</v>
      </c>
      <c r="F21" s="133">
        <v>134.027</v>
      </c>
      <c r="G21" s="69"/>
    </row>
    <row r="22" spans="1:7" ht="14.25" customHeight="1">
      <c r="A22" s="44" t="s">
        <v>233</v>
      </c>
      <c r="B22" s="80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2">
        <v>1</v>
      </c>
      <c r="D22" s="255" t="s">
        <v>116</v>
      </c>
      <c r="E22" s="148" t="s">
        <v>117</v>
      </c>
      <c r="F22" s="134">
        <f>SUM(F23:F26)</f>
        <v>134.027</v>
      </c>
      <c r="G22" s="69"/>
    </row>
    <row r="23" spans="1:7" ht="14.25" customHeight="1">
      <c r="A23" s="44" t="s">
        <v>234</v>
      </c>
      <c r="B23" s="80" t="str">
        <f t="shared" si="0"/>
        <v>1.1.Обеспечение объемов производства товаров (оказания услуг)    в т.ч.    - населению</v>
      </c>
      <c r="C23" s="142">
        <v>1</v>
      </c>
      <c r="D23" s="256"/>
      <c r="E23" s="149" t="s">
        <v>99</v>
      </c>
      <c r="F23" s="133">
        <v>0</v>
      </c>
      <c r="G23" s="69"/>
    </row>
    <row r="24" spans="1:7" ht="14.25" customHeight="1">
      <c r="A24" s="44" t="s">
        <v>235</v>
      </c>
      <c r="B24" s="80" t="str">
        <f t="shared" si="0"/>
        <v>1.1.Обеспечение объемов производства товаров (оказания услуг)                - бюджетным организациям</v>
      </c>
      <c r="C24" s="142">
        <v>1</v>
      </c>
      <c r="D24" s="256"/>
      <c r="E24" s="149" t="s">
        <v>2268</v>
      </c>
      <c r="F24" s="133">
        <v>113.445</v>
      </c>
      <c r="G24" s="69"/>
    </row>
    <row r="25" spans="1:7" ht="14.25" customHeight="1">
      <c r="A25" s="44" t="s">
        <v>236</v>
      </c>
      <c r="B25" s="80" t="str">
        <f t="shared" si="0"/>
        <v>1.1.Обеспечение объемов производства товаров (оказания услуг)                - прочим потребителям</v>
      </c>
      <c r="C25" s="142">
        <v>1</v>
      </c>
      <c r="D25" s="256"/>
      <c r="E25" s="149" t="s">
        <v>2269</v>
      </c>
      <c r="F25" s="133">
        <v>20.582</v>
      </c>
      <c r="G25" s="69"/>
    </row>
    <row r="26" spans="1:7" ht="14.25" customHeight="1">
      <c r="A26" s="44" t="s">
        <v>61</v>
      </c>
      <c r="B26" s="80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2">
        <v>1</v>
      </c>
      <c r="D26" s="257"/>
      <c r="E26" s="150" t="s">
        <v>217</v>
      </c>
      <c r="F26" s="133">
        <v>0</v>
      </c>
      <c r="G26" s="69"/>
    </row>
    <row r="27" spans="1:7" ht="14.25" customHeight="1">
      <c r="A27" s="44" t="s">
        <v>237</v>
      </c>
      <c r="B27" s="80" t="str">
        <f t="shared" si="0"/>
        <v>1.1.Обеспечение объемов производства товаров (оказания услуг)    Объем потерь (тыс.куб.м)</v>
      </c>
      <c r="C27" s="142">
        <v>1</v>
      </c>
      <c r="D27" s="255" t="s">
        <v>2270</v>
      </c>
      <c r="E27" s="149" t="s">
        <v>2271</v>
      </c>
      <c r="F27" s="134">
        <f>F28-F22</f>
        <v>0.0030000000000143245</v>
      </c>
      <c r="G27" s="69"/>
    </row>
    <row r="28" spans="1:7" ht="14.25" customHeight="1">
      <c r="A28" s="44" t="s">
        <v>238</v>
      </c>
      <c r="B28" s="80" t="str">
        <f t="shared" si="0"/>
        <v>1.1.Обеспечение объемов производства товаров (оказания услуг)    Объем отпуска в сеть (тыс.куб.м)</v>
      </c>
      <c r="C28" s="142">
        <v>1</v>
      </c>
      <c r="D28" s="256"/>
      <c r="E28" s="149" t="s">
        <v>2272</v>
      </c>
      <c r="F28" s="133">
        <v>134.03</v>
      </c>
      <c r="G28" s="69"/>
    </row>
    <row r="29" spans="1:7" ht="14.25" customHeight="1">
      <c r="A29" s="44" t="s">
        <v>239</v>
      </c>
      <c r="B29" s="80" t="str">
        <f t="shared" si="0"/>
        <v>1.1.Обеспечение объемов производства товаров (оказания услуг) Уровень потерь (%)</v>
      </c>
      <c r="C29" s="142">
        <v>1</v>
      </c>
      <c r="D29" s="256"/>
      <c r="E29" s="148" t="s">
        <v>2273</v>
      </c>
      <c r="F29" s="135">
        <f>IF(F28=0,0,F27/F28)</f>
        <v>2.2383048571322276E-05</v>
      </c>
      <c r="G29" s="69"/>
    </row>
    <row r="30" spans="1:7" ht="14.25" customHeight="1">
      <c r="A30" s="44" t="s">
        <v>225</v>
      </c>
      <c r="B30" s="80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2">
        <v>1</v>
      </c>
      <c r="D30" s="256"/>
      <c r="E30" s="151" t="s">
        <v>140</v>
      </c>
      <c r="F30" s="133">
        <v>0</v>
      </c>
      <c r="G30" s="69"/>
    </row>
    <row r="31" spans="1:7" ht="14.25" customHeight="1">
      <c r="A31" s="44" t="s">
        <v>226</v>
      </c>
      <c r="B31" s="80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2">
        <v>1</v>
      </c>
      <c r="D31" s="257"/>
      <c r="E31" s="151" t="s">
        <v>285</v>
      </c>
      <c r="F31" s="133">
        <v>0</v>
      </c>
      <c r="G31" s="69"/>
    </row>
    <row r="32" spans="1:7" ht="14.25" customHeight="1">
      <c r="A32" s="44" t="s">
        <v>240</v>
      </c>
      <c r="B32" s="80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2">
        <v>1</v>
      </c>
      <c r="D32" s="258" t="s">
        <v>2274</v>
      </c>
      <c r="E32" s="149" t="s">
        <v>313</v>
      </c>
      <c r="F32" s="133">
        <f>SUM(F33:F36)</f>
        <v>0</v>
      </c>
      <c r="G32" s="69"/>
    </row>
    <row r="33" spans="1:7" ht="14.25" customHeight="1">
      <c r="A33" s="44" t="s">
        <v>241</v>
      </c>
      <c r="B33" s="80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2">
        <v>1</v>
      </c>
      <c r="D33" s="258"/>
      <c r="E33" s="152" t="s">
        <v>84</v>
      </c>
      <c r="F33" s="133">
        <v>0</v>
      </c>
      <c r="G33" s="69"/>
    </row>
    <row r="34" spans="1:7" ht="14.25" customHeight="1">
      <c r="A34" s="44" t="s">
        <v>242</v>
      </c>
      <c r="B34" s="80" t="str">
        <f t="shared" si="0"/>
        <v>1.1.Обеспечение объемов производства товаров (оказания услуг)                             диаметр от 250мм до 500мм, (км)</v>
      </c>
      <c r="C34" s="142">
        <v>1</v>
      </c>
      <c r="D34" s="258"/>
      <c r="E34" s="152" t="s">
        <v>55</v>
      </c>
      <c r="F34" s="133">
        <v>0</v>
      </c>
      <c r="G34" s="69"/>
    </row>
    <row r="35" spans="1:7" ht="14.25" customHeight="1">
      <c r="A35" s="44" t="s">
        <v>243</v>
      </c>
      <c r="B35" s="80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2">
        <v>1</v>
      </c>
      <c r="D35" s="258"/>
      <c r="E35" s="152" t="s">
        <v>56</v>
      </c>
      <c r="F35" s="133">
        <v>0</v>
      </c>
      <c r="G35" s="69"/>
    </row>
    <row r="36" spans="1:7" ht="14.25" customHeight="1">
      <c r="A36" s="44" t="s">
        <v>244</v>
      </c>
      <c r="B36" s="80" t="str">
        <f t="shared" si="0"/>
        <v>1.1.Обеспечение объемов производства товаров (оказания услуг)                             диаметр от 1000мм, (км)</v>
      </c>
      <c r="C36" s="142">
        <v>1</v>
      </c>
      <c r="D36" s="258"/>
      <c r="E36" s="152" t="s">
        <v>2275</v>
      </c>
      <c r="F36" s="133">
        <v>0</v>
      </c>
      <c r="G36" s="69"/>
    </row>
    <row r="37" spans="1:7" ht="27" customHeight="1">
      <c r="A37" s="44" t="s">
        <v>227</v>
      </c>
      <c r="B37" s="80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2">
        <v>1</v>
      </c>
      <c r="D37" s="258"/>
      <c r="E37" s="153" t="s">
        <v>401</v>
      </c>
      <c r="F37" s="136">
        <v>0</v>
      </c>
      <c r="G37" s="69"/>
    </row>
    <row r="38" spans="1:7" ht="14.25" customHeight="1">
      <c r="A38" s="44" t="s">
        <v>245</v>
      </c>
      <c r="B38" s="80" t="str">
        <f t="shared" si="0"/>
        <v>1.1.Обеспечение объемов производства товаров (оказания услуг) Коэффициент потерь (куб. м/км)</v>
      </c>
      <c r="C38" s="142">
        <v>1</v>
      </c>
      <c r="D38" s="258"/>
      <c r="E38" s="148" t="s">
        <v>2276</v>
      </c>
      <c r="F38" s="134">
        <f>IF(F32=0,0,F27/F32*1000)</f>
        <v>0</v>
      </c>
      <c r="G38" s="69"/>
    </row>
    <row r="39" spans="1:7" ht="14.25" customHeight="1">
      <c r="A39" s="44" t="s">
        <v>246</v>
      </c>
      <c r="B39" s="80" t="str">
        <f t="shared" si="0"/>
        <v>1.1.Обеспечение объемов производства товаров (оказания услуг) Удельное водопотребление (куб.м/чел)</v>
      </c>
      <c r="C39" s="142">
        <v>1</v>
      </c>
      <c r="D39" s="258" t="s">
        <v>2277</v>
      </c>
      <c r="E39" s="148" t="s">
        <v>2278</v>
      </c>
      <c r="F39" s="134">
        <f>IF(F40=0,0,F23/F40*1000)</f>
        <v>0</v>
      </c>
      <c r="G39" s="69"/>
    </row>
    <row r="40" spans="1:7" ht="14.25" customHeight="1">
      <c r="A40" s="44" t="s">
        <v>247</v>
      </c>
      <c r="B40" s="80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2">
        <v>1</v>
      </c>
      <c r="D40" s="258"/>
      <c r="E40" s="149" t="s">
        <v>2279</v>
      </c>
      <c r="F40" s="136">
        <v>27900</v>
      </c>
      <c r="G40" s="69"/>
    </row>
    <row r="41" spans="3:7" ht="18" customHeight="1">
      <c r="C41" s="142">
        <v>1</v>
      </c>
      <c r="D41" s="260" t="s">
        <v>373</v>
      </c>
      <c r="E41" s="261"/>
      <c r="F41" s="262"/>
      <c r="G41" s="69"/>
    </row>
    <row r="42" spans="1:8" ht="14.25" customHeight="1">
      <c r="A42" s="44" t="s">
        <v>248</v>
      </c>
      <c r="B42" s="80" t="str">
        <f>$D$41&amp;" "&amp;E42</f>
        <v>1.2.Качество производимых товаров (оказываемых услуг) Наличие контроля качества товаров и услуг (%)</v>
      </c>
      <c r="C42" s="142">
        <v>1</v>
      </c>
      <c r="D42" s="258" t="s">
        <v>2280</v>
      </c>
      <c r="E42" s="147" t="s">
        <v>2281</v>
      </c>
      <c r="F42" s="135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9"/>
      <c r="H42" s="44">
        <f>IF(SUM(H44:H47)&gt;0,1/SUM(H44:H47),0)</f>
        <v>1</v>
      </c>
    </row>
    <row r="43" spans="1:7" ht="24.75" customHeight="1">
      <c r="A43" s="44" t="s">
        <v>143</v>
      </c>
      <c r="B43" s="80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2">
        <v>1</v>
      </c>
      <c r="D43" s="258"/>
      <c r="E43" s="152" t="s">
        <v>87</v>
      </c>
      <c r="F43" s="155"/>
      <c r="G43" s="69"/>
    </row>
    <row r="44" spans="1:8" ht="14.25" customHeight="1">
      <c r="A44" s="44" t="s">
        <v>144</v>
      </c>
      <c r="B44" s="80" t="str">
        <f t="shared" si="1"/>
        <v>1.2.Качество производимых товаров (оказываемых услуг)     -в местах водозабора (ед.)</v>
      </c>
      <c r="C44" s="142">
        <v>1</v>
      </c>
      <c r="D44" s="258"/>
      <c r="E44" s="152" t="s">
        <v>2282</v>
      </c>
      <c r="F44" s="136">
        <v>0</v>
      </c>
      <c r="G44" s="69"/>
      <c r="H44" s="44">
        <f>IF(F44=0,0,1)</f>
        <v>0</v>
      </c>
    </row>
    <row r="45" spans="1:8" ht="14.25" customHeight="1">
      <c r="A45" s="44" t="s">
        <v>145</v>
      </c>
      <c r="B45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2">
        <v>1</v>
      </c>
      <c r="D45" s="258"/>
      <c r="E45" s="152" t="s">
        <v>2283</v>
      </c>
      <c r="F45" s="136"/>
      <c r="G45" s="69"/>
      <c r="H45" s="44">
        <f>IF(F45=0,0,1)</f>
        <v>0</v>
      </c>
    </row>
    <row r="46" spans="1:8" ht="14.25" customHeight="1">
      <c r="A46" s="44" t="s">
        <v>146</v>
      </c>
      <c r="B46" s="80" t="str">
        <f t="shared" si="1"/>
        <v>1.2.Качество производимых товаров (оказываемых услуг)     -в точках водоразбора наружной сети (ед.)</v>
      </c>
      <c r="C46" s="142">
        <v>1</v>
      </c>
      <c r="D46" s="258"/>
      <c r="E46" s="152" t="s">
        <v>2284</v>
      </c>
      <c r="F46" s="136">
        <v>0</v>
      </c>
      <c r="G46" s="69"/>
      <c r="H46" s="44">
        <f>IF(F46=0,0,1)</f>
        <v>0</v>
      </c>
    </row>
    <row r="47" spans="1:8" ht="14.25" customHeight="1">
      <c r="A47" s="44" t="s">
        <v>147</v>
      </c>
      <c r="B47" s="80" t="str">
        <f t="shared" si="1"/>
        <v>1.2.Качество производимых товаров (оказываемых услуг)     -в точках водоразбора внутренней сети (ед.)</v>
      </c>
      <c r="C47" s="142">
        <v>1</v>
      </c>
      <c r="D47" s="258"/>
      <c r="E47" s="152" t="s">
        <v>2285</v>
      </c>
      <c r="F47" s="136">
        <v>6</v>
      </c>
      <c r="G47" s="69"/>
      <c r="H47" s="44">
        <f>IF(F47=0,0,1)</f>
        <v>1</v>
      </c>
    </row>
    <row r="48" spans="1:7" ht="24.75" customHeight="1">
      <c r="A48" s="44" t="s">
        <v>148</v>
      </c>
      <c r="B48" s="80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2">
        <v>1</v>
      </c>
      <c r="D48" s="258"/>
      <c r="E48" s="152" t="s">
        <v>118</v>
      </c>
      <c r="F48" s="155"/>
      <c r="G48" s="69"/>
    </row>
    <row r="49" spans="1:7" ht="14.25" customHeight="1">
      <c r="A49" s="44" t="s">
        <v>149</v>
      </c>
      <c r="B49" s="80" t="str">
        <f t="shared" si="1"/>
        <v>1.2.Качество производимых товаров (оказываемых услуг)     -в местах водозабора (ед.)</v>
      </c>
      <c r="C49" s="142">
        <v>1</v>
      </c>
      <c r="D49" s="258"/>
      <c r="E49" s="152" t="s">
        <v>2282</v>
      </c>
      <c r="F49" s="136">
        <v>0</v>
      </c>
      <c r="G49" s="69"/>
    </row>
    <row r="50" spans="1:7" ht="14.25" customHeight="1">
      <c r="A50" s="44" t="s">
        <v>150</v>
      </c>
      <c r="B50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2">
        <v>1</v>
      </c>
      <c r="D50" s="258"/>
      <c r="E50" s="152" t="s">
        <v>2283</v>
      </c>
      <c r="F50" s="136">
        <v>0</v>
      </c>
      <c r="G50" s="69"/>
    </row>
    <row r="51" spans="1:7" ht="14.25" customHeight="1">
      <c r="A51" s="44" t="s">
        <v>151</v>
      </c>
      <c r="B51" s="80" t="str">
        <f t="shared" si="1"/>
        <v>1.2.Качество производимых товаров (оказываемых услуг)     -в точках водоразбора наружной сети (ед.)</v>
      </c>
      <c r="C51" s="142">
        <v>1</v>
      </c>
      <c r="D51" s="258"/>
      <c r="E51" s="152" t="s">
        <v>2284</v>
      </c>
      <c r="F51" s="136">
        <v>0</v>
      </c>
      <c r="G51" s="69"/>
    </row>
    <row r="52" spans="1:7" ht="14.25" customHeight="1">
      <c r="A52" s="44" t="s">
        <v>152</v>
      </c>
      <c r="B52" s="80" t="str">
        <f t="shared" si="1"/>
        <v>1.2.Качество производимых товаров (оказываемых услуг)     -в точках водоразбора внутренней сети (ед.)</v>
      </c>
      <c r="C52" s="142">
        <v>1</v>
      </c>
      <c r="D52" s="258"/>
      <c r="E52" s="152" t="s">
        <v>2285</v>
      </c>
      <c r="F52" s="136">
        <v>6</v>
      </c>
      <c r="G52" s="69"/>
    </row>
    <row r="53" spans="1:8" ht="14.25" customHeight="1">
      <c r="A53" s="44" t="s">
        <v>153</v>
      </c>
      <c r="B53" s="80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2">
        <v>1</v>
      </c>
      <c r="D53" s="258" t="s">
        <v>2286</v>
      </c>
      <c r="E53" s="147" t="s">
        <v>36</v>
      </c>
      <c r="F53" s="135">
        <f>IF((H53*(IF(F44=0,0,F55/F44)))+(H53*(IF(F45=0,0,F56/F45)))+(H53*(IF(F46=0,0,F57/F46)))+(H53*(IF(F47=0,0,F58/F47)))&gt;100%,100%,(H53*(IF(F44=0,0,F55/F44)))+(H53*(IF(F45=0,0,F56/F45)))+(H53*(IF(F46=0,0,F57/F46)))+(H53*(IF(F47=0,0,F58/F47))))</f>
        <v>0</v>
      </c>
      <c r="G53" s="69"/>
      <c r="H53" s="44">
        <f>IF(SUM(H55:H58)&gt;0,1/SUM(H55:H58),0)</f>
        <v>0</v>
      </c>
    </row>
    <row r="54" spans="1:7" ht="14.25" customHeight="1">
      <c r="A54" s="44" t="s">
        <v>154</v>
      </c>
      <c r="B54" s="80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2">
        <v>1</v>
      </c>
      <c r="D54" s="258"/>
      <c r="E54" s="152" t="s">
        <v>119</v>
      </c>
      <c r="F54" s="137"/>
      <c r="G54" s="69"/>
    </row>
    <row r="55" spans="1:8" ht="14.25" customHeight="1">
      <c r="A55" s="44" t="s">
        <v>155</v>
      </c>
      <c r="B55" s="80" t="str">
        <f t="shared" si="1"/>
        <v>1.2.Качество производимых товаров (оказываемых услуг)     -в местах водозабора (ед.)</v>
      </c>
      <c r="C55" s="142">
        <v>1</v>
      </c>
      <c r="D55" s="258"/>
      <c r="E55" s="152" t="s">
        <v>2282</v>
      </c>
      <c r="F55" s="136">
        <v>0</v>
      </c>
      <c r="G55" s="69"/>
      <c r="H55" s="44">
        <f>IF(F55=0,0,1)</f>
        <v>0</v>
      </c>
    </row>
    <row r="56" spans="1:8" ht="14.25" customHeight="1">
      <c r="A56" s="44" t="s">
        <v>156</v>
      </c>
      <c r="B56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2">
        <v>1</v>
      </c>
      <c r="D56" s="258"/>
      <c r="E56" s="152" t="s">
        <v>2283</v>
      </c>
      <c r="F56" s="136">
        <v>0</v>
      </c>
      <c r="G56" s="69"/>
      <c r="H56" s="44">
        <f>IF(F56=0,0,1)</f>
        <v>0</v>
      </c>
    </row>
    <row r="57" spans="1:8" ht="14.25" customHeight="1">
      <c r="A57" s="44" t="s">
        <v>157</v>
      </c>
      <c r="B57" s="80" t="str">
        <f t="shared" si="1"/>
        <v>1.2.Качество производимых товаров (оказываемых услуг)     -в точках водоразбора наружной сети (ед.)</v>
      </c>
      <c r="C57" s="142">
        <v>1</v>
      </c>
      <c r="D57" s="258"/>
      <c r="E57" s="152" t="s">
        <v>2284</v>
      </c>
      <c r="F57" s="136">
        <v>0</v>
      </c>
      <c r="G57" s="69"/>
      <c r="H57" s="44">
        <f>IF(F57=0,0,1)</f>
        <v>0</v>
      </c>
    </row>
    <row r="58" spans="1:8" ht="14.25" customHeight="1">
      <c r="A58" s="44" t="s">
        <v>158</v>
      </c>
      <c r="B58" s="80" t="str">
        <f t="shared" si="1"/>
        <v>1.2.Качество производимых товаров (оказываемых услуг)     -в точках водоразбора внутренней сети (ед.)</v>
      </c>
      <c r="C58" s="142">
        <v>1</v>
      </c>
      <c r="D58" s="258"/>
      <c r="E58" s="152" t="s">
        <v>2285</v>
      </c>
      <c r="F58" s="136">
        <v>0</v>
      </c>
      <c r="G58" s="69"/>
      <c r="H58" s="44">
        <f>IF(F58=0,0,1)</f>
        <v>0</v>
      </c>
    </row>
    <row r="59" spans="1:7" ht="14.25" customHeight="1">
      <c r="A59" s="44" t="s">
        <v>159</v>
      </c>
      <c r="B59" s="80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2">
        <v>1</v>
      </c>
      <c r="D59" s="258" t="s">
        <v>63</v>
      </c>
      <c r="E59" s="147" t="s">
        <v>64</v>
      </c>
      <c r="F59" s="138">
        <f>IF(Справочники!I8=0,0,F60/Справочники!I8)</f>
        <v>0</v>
      </c>
      <c r="G59" s="69"/>
    </row>
    <row r="60" spans="1:7" ht="14.25" customHeight="1">
      <c r="A60" s="44" t="s">
        <v>160</v>
      </c>
      <c r="B60" s="80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2">
        <v>1</v>
      </c>
      <c r="D60" s="258"/>
      <c r="E60" s="152" t="s">
        <v>120</v>
      </c>
      <c r="F60" s="136">
        <v>0</v>
      </c>
      <c r="G60" s="69"/>
    </row>
    <row r="61" spans="3:7" ht="18" customHeight="1">
      <c r="C61" s="142">
        <v>1</v>
      </c>
      <c r="D61" s="260" t="s">
        <v>374</v>
      </c>
      <c r="E61" s="261"/>
      <c r="F61" s="262"/>
      <c r="G61" s="69"/>
    </row>
    <row r="62" spans="1:7" ht="14.25" customHeight="1">
      <c r="A62" s="44" t="s">
        <v>161</v>
      </c>
      <c r="B62" s="80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2">
        <v>1</v>
      </c>
      <c r="D62" s="258" t="s">
        <v>65</v>
      </c>
      <c r="E62" s="147" t="s">
        <v>66</v>
      </c>
      <c r="F62" s="139">
        <f>IF(F32=0,0,F63/F32)</f>
        <v>0</v>
      </c>
      <c r="G62" s="69"/>
    </row>
    <row r="63" spans="1:7" ht="14.25" customHeight="1">
      <c r="A63" s="44" t="s">
        <v>162</v>
      </c>
      <c r="B63" s="80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2">
        <v>1</v>
      </c>
      <c r="D63" s="258"/>
      <c r="E63" s="152" t="s">
        <v>121</v>
      </c>
      <c r="F63" s="136">
        <v>3</v>
      </c>
      <c r="G63" s="69"/>
    </row>
    <row r="64" spans="1:7" ht="14.25" customHeight="1">
      <c r="A64" s="44" t="s">
        <v>163</v>
      </c>
      <c r="B64" s="80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2">
        <v>1</v>
      </c>
      <c r="D64" s="258" t="s">
        <v>67</v>
      </c>
      <c r="E64" s="147" t="s">
        <v>68</v>
      </c>
      <c r="F64" s="135">
        <f>IF(SUM(I65:I67)=0,0,AVERAGE(I65:I67))</f>
        <v>1</v>
      </c>
      <c r="G64" s="69"/>
    </row>
    <row r="65" spans="1:9" ht="14.25" customHeight="1">
      <c r="A65" s="44" t="s">
        <v>164</v>
      </c>
      <c r="B65" s="80" t="str">
        <f t="shared" si="2"/>
        <v>1.3.Надежность снабжения потребителей товарами (услугами)              -оборудование водозаборов</v>
      </c>
      <c r="C65" s="142">
        <v>1</v>
      </c>
      <c r="D65" s="258"/>
      <c r="E65" s="152" t="s">
        <v>69</v>
      </c>
      <c r="F65" s="135">
        <f>IF((F77+F69)=0,0,F69/(F77+F69))</f>
        <v>1</v>
      </c>
      <c r="G65" s="69"/>
      <c r="I65" s="42">
        <f>IF(F65&gt;0,F65,"")</f>
        <v>1</v>
      </c>
    </row>
    <row r="66" spans="1:9" ht="14.25" customHeight="1">
      <c r="A66" s="44" t="s">
        <v>165</v>
      </c>
      <c r="B66" s="80" t="str">
        <f t="shared" si="2"/>
        <v>1.3.Надежность снабжения потребителей товарами (услугами)              -оборудование системы очистки воды </v>
      </c>
      <c r="C66" s="142">
        <v>1</v>
      </c>
      <c r="D66" s="258"/>
      <c r="E66" s="152" t="s">
        <v>70</v>
      </c>
      <c r="F66" s="135">
        <f>IF((F78+F70)=0,0,F70/(F78+F70))</f>
        <v>0</v>
      </c>
      <c r="G66" s="69"/>
      <c r="I66" s="42">
        <f>IF(F66&gt;0,F66,"")</f>
      </c>
    </row>
    <row r="67" spans="1:9" ht="14.25" customHeight="1">
      <c r="A67" s="44" t="s">
        <v>166</v>
      </c>
      <c r="B67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2">
        <v>1</v>
      </c>
      <c r="D67" s="258"/>
      <c r="E67" s="152" t="s">
        <v>71</v>
      </c>
      <c r="F67" s="135">
        <f>IF((F79+F71)=0,0,F71/(F79+F71))</f>
        <v>0</v>
      </c>
      <c r="G67" s="69"/>
      <c r="I67" s="42">
        <f>IF(F67&gt;0,F67,"")</f>
      </c>
    </row>
    <row r="68" spans="1:7" ht="14.25" customHeight="1">
      <c r="A68" s="44" t="s">
        <v>167</v>
      </c>
      <c r="B68" s="80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2">
        <v>1</v>
      </c>
      <c r="D68" s="258"/>
      <c r="E68" s="152" t="s">
        <v>122</v>
      </c>
      <c r="F68" s="137"/>
      <c r="G68" s="69"/>
    </row>
    <row r="69" spans="1:7" ht="14.25" customHeight="1">
      <c r="A69" s="44" t="s">
        <v>168</v>
      </c>
      <c r="B69" s="80" t="str">
        <f t="shared" si="2"/>
        <v>1.3.Надежность снабжения потребителей товарами (услугами)              -оборудование водозаборов</v>
      </c>
      <c r="C69" s="142">
        <v>1</v>
      </c>
      <c r="D69" s="258"/>
      <c r="E69" s="152" t="s">
        <v>69</v>
      </c>
      <c r="F69" s="133">
        <v>53</v>
      </c>
      <c r="G69" s="69"/>
    </row>
    <row r="70" spans="1:7" ht="14.25" customHeight="1">
      <c r="A70" s="44" t="s">
        <v>169</v>
      </c>
      <c r="B70" s="80" t="str">
        <f t="shared" si="2"/>
        <v>1.3.Надежность снабжения потребителей товарами (услугами)              -оборудование системы очистки воды </v>
      </c>
      <c r="C70" s="142">
        <v>1</v>
      </c>
      <c r="D70" s="258"/>
      <c r="E70" s="152" t="s">
        <v>70</v>
      </c>
      <c r="F70" s="133">
        <v>0</v>
      </c>
      <c r="G70" s="69"/>
    </row>
    <row r="71" spans="1:7" ht="14.25" customHeight="1">
      <c r="A71" s="44" t="s">
        <v>170</v>
      </c>
      <c r="B71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2">
        <v>1</v>
      </c>
      <c r="D71" s="258"/>
      <c r="E71" s="152" t="s">
        <v>71</v>
      </c>
      <c r="F71" s="133">
        <v>0</v>
      </c>
      <c r="G71" s="69"/>
    </row>
    <row r="72" spans="1:7" ht="14.25" customHeight="1">
      <c r="A72" s="44" t="s">
        <v>171</v>
      </c>
      <c r="B72" s="80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2">
        <v>1</v>
      </c>
      <c r="D72" s="258"/>
      <c r="E72" s="152" t="s">
        <v>123</v>
      </c>
      <c r="F72" s="137"/>
      <c r="G72" s="69"/>
    </row>
    <row r="73" spans="1:7" ht="14.25" customHeight="1">
      <c r="A73" s="44" t="s">
        <v>172</v>
      </c>
      <c r="B73" s="80" t="str">
        <f t="shared" si="2"/>
        <v>1.3.Надежность снабжения потребителей товарами (услугами)              -оборудование водозаборов</v>
      </c>
      <c r="C73" s="142">
        <v>1</v>
      </c>
      <c r="D73" s="258"/>
      <c r="E73" s="152" t="s">
        <v>69</v>
      </c>
      <c r="F73" s="133">
        <v>50</v>
      </c>
      <c r="G73" s="69"/>
    </row>
    <row r="74" spans="1:7" ht="14.25" customHeight="1">
      <c r="A74" s="44" t="s">
        <v>173</v>
      </c>
      <c r="B74" s="80" t="str">
        <f t="shared" si="2"/>
        <v>1.3.Надежность снабжения потребителей товарами (услугами)              -оборудование системы очистки воды </v>
      </c>
      <c r="C74" s="142">
        <v>1</v>
      </c>
      <c r="D74" s="258"/>
      <c r="E74" s="152" t="s">
        <v>70</v>
      </c>
      <c r="F74" s="133">
        <v>0</v>
      </c>
      <c r="G74" s="69"/>
    </row>
    <row r="75" spans="1:7" ht="14.25" customHeight="1">
      <c r="A75" s="44" t="s">
        <v>174</v>
      </c>
      <c r="B75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2">
        <v>1</v>
      </c>
      <c r="D75" s="258"/>
      <c r="E75" s="152" t="s">
        <v>71</v>
      </c>
      <c r="F75" s="133">
        <v>0</v>
      </c>
      <c r="G75" s="69"/>
    </row>
    <row r="76" spans="1:7" ht="14.25" customHeight="1">
      <c r="A76" s="44" t="s">
        <v>175</v>
      </c>
      <c r="B76" s="80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2">
        <v>1</v>
      </c>
      <c r="D76" s="258"/>
      <c r="E76" s="152" t="s">
        <v>124</v>
      </c>
      <c r="F76" s="137"/>
      <c r="G76" s="69"/>
    </row>
    <row r="77" spans="1:7" ht="14.25" customHeight="1">
      <c r="A77" s="44" t="s">
        <v>176</v>
      </c>
      <c r="B77" s="80" t="str">
        <f t="shared" si="2"/>
        <v>1.3.Надежность снабжения потребителей товарами (услугами)              -оборудование водозаборов</v>
      </c>
      <c r="C77" s="142">
        <v>1</v>
      </c>
      <c r="D77" s="258"/>
      <c r="E77" s="152" t="s">
        <v>69</v>
      </c>
      <c r="F77" s="133">
        <v>0</v>
      </c>
      <c r="G77" s="69"/>
    </row>
    <row r="78" spans="1:7" ht="14.25" customHeight="1">
      <c r="A78" s="44" t="s">
        <v>177</v>
      </c>
      <c r="B78" s="80" t="str">
        <f t="shared" si="2"/>
        <v>1.3.Надежность снабжения потребителей товарами (услугами)              -оборудование системы очистки воды </v>
      </c>
      <c r="C78" s="142">
        <v>1</v>
      </c>
      <c r="D78" s="258"/>
      <c r="E78" s="152" t="s">
        <v>70</v>
      </c>
      <c r="F78" s="133">
        <v>0</v>
      </c>
      <c r="G78" s="69"/>
    </row>
    <row r="79" spans="1:7" ht="14.25" customHeight="1">
      <c r="A79" s="44" t="s">
        <v>178</v>
      </c>
      <c r="B79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2">
        <v>1</v>
      </c>
      <c r="D79" s="258"/>
      <c r="E79" s="152" t="s">
        <v>71</v>
      </c>
      <c r="F79" s="133">
        <v>0</v>
      </c>
      <c r="G79" s="69"/>
    </row>
    <row r="80" spans="1:7" ht="14.25" customHeight="1">
      <c r="A80" s="44" t="s">
        <v>179</v>
      </c>
      <c r="B80" s="80" t="str">
        <f t="shared" si="2"/>
        <v>1.3.Надежность снабжения потребителей товарами (услугами) Удельный вес сетей, нуждающихся в замене (%)</v>
      </c>
      <c r="C80" s="142">
        <v>1</v>
      </c>
      <c r="D80" s="258" t="s">
        <v>72</v>
      </c>
      <c r="E80" s="147" t="s">
        <v>73</v>
      </c>
      <c r="F80" s="135">
        <f>IF(F32=0,0,F81/F32)</f>
        <v>0</v>
      </c>
      <c r="G80" s="69"/>
    </row>
    <row r="81" spans="1:7" ht="14.25" customHeight="1">
      <c r="A81" s="44" t="s">
        <v>180</v>
      </c>
      <c r="B81" s="80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2">
        <v>1</v>
      </c>
      <c r="D81" s="258"/>
      <c r="E81" s="152" t="s">
        <v>383</v>
      </c>
      <c r="F81" s="133">
        <f>SUM(F82:F85)</f>
        <v>0</v>
      </c>
      <c r="G81" s="69"/>
    </row>
    <row r="82" spans="1:7" ht="14.25" customHeight="1">
      <c r="A82" s="44" t="s">
        <v>181</v>
      </c>
      <c r="B82" s="80" t="str">
        <f t="shared" si="2"/>
        <v>1.3.Надежность снабжения потребителей товарами (услугами)    Справочно:         диаметр от 50мм до 250мм, (км)</v>
      </c>
      <c r="C82" s="142">
        <v>1</v>
      </c>
      <c r="D82" s="258"/>
      <c r="E82" s="152" t="s">
        <v>84</v>
      </c>
      <c r="F82" s="133">
        <v>0</v>
      </c>
      <c r="G82" s="69"/>
    </row>
    <row r="83" spans="1:7" ht="14.25" customHeight="1">
      <c r="A83" s="44" t="s">
        <v>182</v>
      </c>
      <c r="B83" s="80" t="str">
        <f t="shared" si="2"/>
        <v>1.3.Надежность снабжения потребителей товарами (услугами)                             диаметр от 250мм до 500мм, (км)</v>
      </c>
      <c r="C83" s="142">
        <v>1</v>
      </c>
      <c r="D83" s="258"/>
      <c r="E83" s="152" t="s">
        <v>55</v>
      </c>
      <c r="F83" s="133">
        <v>0</v>
      </c>
      <c r="G83" s="69"/>
    </row>
    <row r="84" spans="1:7" ht="14.25" customHeight="1">
      <c r="A84" s="44" t="s">
        <v>183</v>
      </c>
      <c r="B84" s="80" t="str">
        <f t="shared" si="2"/>
        <v>1.3.Надежность снабжения потребителей товарами (услугами)                             диаметр от 500мм до 1000мм, (км)</v>
      </c>
      <c r="C84" s="142">
        <v>1</v>
      </c>
      <c r="D84" s="258"/>
      <c r="E84" s="152" t="s">
        <v>56</v>
      </c>
      <c r="F84" s="133">
        <v>0</v>
      </c>
      <c r="G84" s="69"/>
    </row>
    <row r="85" spans="1:7" ht="14.25" customHeight="1">
      <c r="A85" s="44" t="s">
        <v>184</v>
      </c>
      <c r="B85" s="80" t="str">
        <f t="shared" si="2"/>
        <v>1.3.Надежность снабжения потребителей товарами (услугами)                             диаметр от 1000мм, (км)</v>
      </c>
      <c r="C85" s="142">
        <v>1</v>
      </c>
      <c r="D85" s="258"/>
      <c r="E85" s="152" t="s">
        <v>2275</v>
      </c>
      <c r="F85" s="133">
        <v>0</v>
      </c>
      <c r="G85" s="69"/>
    </row>
    <row r="86" spans="3:7" ht="17.25" customHeight="1">
      <c r="C86" s="142">
        <v>1</v>
      </c>
      <c r="D86" s="260" t="s">
        <v>375</v>
      </c>
      <c r="E86" s="261"/>
      <c r="F86" s="262"/>
      <c r="G86" s="69"/>
    </row>
    <row r="87" spans="1:7" ht="15" customHeight="1">
      <c r="A87" s="44" t="s">
        <v>185</v>
      </c>
      <c r="B87" s="80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2">
        <v>1</v>
      </c>
      <c r="D87" s="258" t="s">
        <v>2266</v>
      </c>
      <c r="E87" s="148" t="s">
        <v>104</v>
      </c>
      <c r="F87" s="140">
        <f>IF(F89=0,0,F88/F89)</f>
        <v>0</v>
      </c>
      <c r="G87" s="69"/>
    </row>
    <row r="88" spans="1:7" ht="11.25">
      <c r="A88" s="44" t="s">
        <v>186</v>
      </c>
      <c r="B88" s="80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2">
        <v>1</v>
      </c>
      <c r="D88" s="258"/>
      <c r="E88" s="149" t="s">
        <v>7</v>
      </c>
      <c r="F88" s="133">
        <v>19000</v>
      </c>
      <c r="G88" s="69"/>
    </row>
    <row r="89" spans="1:7" ht="12" thickBot="1">
      <c r="A89" s="44" t="s">
        <v>187</v>
      </c>
      <c r="B89" s="80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2">
        <v>1</v>
      </c>
      <c r="D89" s="259"/>
      <c r="E89" s="154" t="s">
        <v>8</v>
      </c>
      <c r="F89" s="141">
        <v>0</v>
      </c>
      <c r="G89" s="69"/>
    </row>
    <row r="90" spans="3:7" ht="11.25">
      <c r="C90" s="69"/>
      <c r="D90" s="50"/>
      <c r="E90" s="69"/>
      <c r="F90" s="51"/>
      <c r="G90" s="69"/>
    </row>
    <row r="91" spans="3:7" ht="11.25">
      <c r="C91" s="69"/>
      <c r="D91" s="50"/>
      <c r="E91" s="69"/>
      <c r="F91" s="51"/>
      <c r="G91" s="69"/>
    </row>
  </sheetData>
  <sheetProtection password="FA9C" sheet="1" objects="1" scenarios="1" formatColumns="0" formatRows="0"/>
  <mergeCells count="19">
    <mergeCell ref="F7:F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  <mergeCell ref="D22:D26"/>
    <mergeCell ref="D87:D89"/>
    <mergeCell ref="D39:D40"/>
    <mergeCell ref="D32:D38"/>
    <mergeCell ref="D86:F86"/>
    <mergeCell ref="D41:F41"/>
    <mergeCell ref="D27:D31"/>
    <mergeCell ref="D64:D79"/>
    <mergeCell ref="D80:D85"/>
  </mergeCells>
  <dataValidations count="45"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1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showGridLines="0" zoomScalePageLayoutView="0" workbookViewId="0" topLeftCell="C7">
      <selection activeCell="F22" sqref="F22:F27 F33:F35 F58:F60 F62:F64 F66:F68 F70:F74 F104 F106:F107 F111 F131"/>
    </sheetView>
  </sheetViews>
  <sheetFormatPr defaultColWidth="9.140625" defaultRowHeight="11.25"/>
  <cols>
    <col min="1" max="1" width="9.8515625" style="81" hidden="1" customWidth="1"/>
    <col min="2" max="2" width="18.28125" style="81" hidden="1" customWidth="1"/>
    <col min="3" max="4" width="6.28125" style="56" customWidth="1"/>
    <col min="5" max="5" width="101.7109375" style="56" customWidth="1"/>
    <col min="6" max="6" width="36.8515625" style="56" customWidth="1"/>
    <col min="7" max="7" width="10.7109375" style="56" customWidth="1"/>
    <col min="8" max="8" width="4.57421875" style="57" customWidth="1"/>
    <col min="9" max="9" width="10.7109375" style="52" customWidth="1"/>
    <col min="10" max="10" width="9.140625" style="55" customWidth="1"/>
    <col min="11" max="14" width="9.140625" style="56" customWidth="1"/>
    <col min="15" max="17" width="9.140625" style="52" customWidth="1"/>
    <col min="18" max="16384" width="9.140625" style="56" customWidth="1"/>
  </cols>
  <sheetData>
    <row r="1" spans="1:8" s="42" customFormat="1" ht="11.25" customHeight="1" hidden="1">
      <c r="A1" s="88" t="str">
        <f>Справочники!E6</f>
        <v>Наименование регулирующего органа:</v>
      </c>
      <c r="B1" s="81" t="str">
        <f>mo_n</f>
        <v>сельсовет Касумкентский</v>
      </c>
      <c r="D1" s="43"/>
      <c r="F1" s="53"/>
      <c r="G1" s="53"/>
      <c r="H1" s="44"/>
    </row>
    <row r="2" spans="1:8" s="42" customFormat="1" ht="11.25" hidden="1">
      <c r="A2" s="88"/>
      <c r="B2" s="81" t="str">
        <f>oktmo_n</f>
        <v>82647445</v>
      </c>
      <c r="D2" s="43"/>
      <c r="F2" s="53"/>
      <c r="G2" s="53"/>
      <c r="H2" s="44"/>
    </row>
    <row r="3" spans="1:17" s="42" customFormat="1" ht="38.25" hidden="1">
      <c r="A3" s="88" t="str">
        <f>Справочники!F8</f>
        <v>I квартал</v>
      </c>
      <c r="B3" s="44"/>
      <c r="D3" s="43"/>
      <c r="F3" s="53"/>
      <c r="G3" s="53"/>
      <c r="H3" s="44"/>
      <c r="O3" s="77">
        <v>1</v>
      </c>
      <c r="P3" s="77" t="s">
        <v>102</v>
      </c>
      <c r="Q3" s="77" t="str">
        <f>Справочники!F5</f>
        <v>Республика Дагестан</v>
      </c>
    </row>
    <row r="4" spans="1:17" s="42" customFormat="1" ht="12.75" hidden="1">
      <c r="A4" s="88">
        <f>Справочники!G8</f>
        <v>2012</v>
      </c>
      <c r="B4" s="44"/>
      <c r="D4" s="43"/>
      <c r="F4" s="53"/>
      <c r="G4" s="53"/>
      <c r="H4" s="44"/>
      <c r="O4" s="77">
        <v>2</v>
      </c>
      <c r="P4" s="77" t="s">
        <v>101</v>
      </c>
      <c r="Q4" s="77" t="str">
        <f>Справочники!F8</f>
        <v>I квартал</v>
      </c>
    </row>
    <row r="5" spans="1:17" s="42" customFormat="1" ht="12.75" hidden="1">
      <c r="A5" s="88" t="str">
        <f>org_n</f>
        <v>МУП "СЭВ"</v>
      </c>
      <c r="B5" s="44">
        <f>fil</f>
        <v>0</v>
      </c>
      <c r="D5" s="43"/>
      <c r="F5" s="53"/>
      <c r="G5" s="53"/>
      <c r="H5" s="44"/>
      <c r="O5" s="77">
        <v>3</v>
      </c>
      <c r="P5" s="77" t="s">
        <v>100</v>
      </c>
      <c r="Q5" s="77">
        <f>Справочники!G8</f>
        <v>2012</v>
      </c>
    </row>
    <row r="6" spans="1:17" s="42" customFormat="1" ht="51" hidden="1">
      <c r="A6" s="88" t="str">
        <f>inn</f>
        <v>0529007430</v>
      </c>
      <c r="B6" s="44" t="str">
        <f>kpp</f>
        <v>052901001</v>
      </c>
      <c r="D6" s="43"/>
      <c r="F6" s="54"/>
      <c r="G6" s="54"/>
      <c r="H6" s="44"/>
      <c r="O6" s="77">
        <v>4</v>
      </c>
      <c r="P6" s="77" t="s">
        <v>290</v>
      </c>
      <c r="Q6" s="77" t="str">
        <f>mo_n</f>
        <v>сельсовет Касумкентский</v>
      </c>
    </row>
    <row r="7" spans="1:17" s="47" customFormat="1" ht="12.75" customHeight="1">
      <c r="A7" s="88"/>
      <c r="B7" s="44"/>
      <c r="C7" s="45"/>
      <c r="D7" s="46"/>
      <c r="F7" s="263" t="s">
        <v>111</v>
      </c>
      <c r="G7" s="156"/>
      <c r="H7" s="48"/>
      <c r="I7" s="42"/>
      <c r="O7" s="77">
        <v>5</v>
      </c>
      <c r="P7" s="77" t="s">
        <v>291</v>
      </c>
      <c r="Q7" s="77" t="str">
        <f>oktmo_n</f>
        <v>82647445</v>
      </c>
    </row>
    <row r="8" spans="1:17" s="47" customFormat="1" ht="25.5">
      <c r="A8" s="88"/>
      <c r="B8" s="44"/>
      <c r="C8" s="45"/>
      <c r="D8" s="46"/>
      <c r="F8" s="264"/>
      <c r="G8" s="156"/>
      <c r="H8" s="48"/>
      <c r="I8" s="42"/>
      <c r="O8" s="77">
        <v>6</v>
      </c>
      <c r="P8" s="77" t="s">
        <v>292</v>
      </c>
      <c r="Q8" s="78" t="str">
        <f>org_n</f>
        <v>МУП "СЭВ"</v>
      </c>
    </row>
    <row r="9" spans="1:17" s="47" customFormat="1" ht="25.5">
      <c r="A9" s="88"/>
      <c r="B9" s="44"/>
      <c r="C9" s="45"/>
      <c r="D9" s="46"/>
      <c r="F9" s="264"/>
      <c r="G9" s="156"/>
      <c r="H9" s="48"/>
      <c r="I9" s="42"/>
      <c r="O9" s="77">
        <v>7</v>
      </c>
      <c r="P9" s="77" t="s">
        <v>293</v>
      </c>
      <c r="Q9" s="77" t="str">
        <f>inn</f>
        <v>0529007430</v>
      </c>
    </row>
    <row r="10" spans="1:17" s="47" customFormat="1" ht="25.5">
      <c r="A10" s="88"/>
      <c r="B10" s="44"/>
      <c r="C10" s="45"/>
      <c r="D10" s="46"/>
      <c r="F10" s="264"/>
      <c r="G10" s="156"/>
      <c r="H10" s="48"/>
      <c r="I10" s="42"/>
      <c r="O10" s="77">
        <v>8</v>
      </c>
      <c r="P10" s="78" t="s">
        <v>294</v>
      </c>
      <c r="Q10" s="77" t="str">
        <f>kpp</f>
        <v>052901001</v>
      </c>
    </row>
    <row r="11" spans="1:17" s="47" customFormat="1" ht="12.75">
      <c r="A11" s="88"/>
      <c r="B11" s="44"/>
      <c r="C11" s="45"/>
      <c r="D11" s="46"/>
      <c r="F11" s="265"/>
      <c r="G11" s="156"/>
      <c r="H11" s="48"/>
      <c r="I11" s="42"/>
      <c r="O11" s="77">
        <v>9</v>
      </c>
      <c r="P11" s="77" t="s">
        <v>295</v>
      </c>
      <c r="Q11" s="79" t="str">
        <f>org_n&amp;"_INN:"&amp;inn&amp;"_KPP:"&amp;kpp</f>
        <v>МУП "СЭВ"_INN:0529007430_KPP:052901001</v>
      </c>
    </row>
    <row r="12" spans="1:17" s="47" customFormat="1" ht="25.5">
      <c r="A12" s="44"/>
      <c r="B12" s="44"/>
      <c r="D12" s="46"/>
      <c r="F12" s="49"/>
      <c r="H12" s="48"/>
      <c r="I12" s="42"/>
      <c r="O12" s="77">
        <v>10</v>
      </c>
      <c r="P12" s="77" t="s">
        <v>103</v>
      </c>
      <c r="Q12" s="77" t="str">
        <f>vprod</f>
        <v>Водозабор</v>
      </c>
    </row>
    <row r="13" spans="1:17" s="47" customFormat="1" ht="12.75">
      <c r="A13" s="44"/>
      <c r="B13" s="44"/>
      <c r="C13" s="69"/>
      <c r="D13" s="50"/>
      <c r="E13" s="69"/>
      <c r="F13" s="51"/>
      <c r="G13" s="69"/>
      <c r="H13" s="48"/>
      <c r="I13" s="42"/>
      <c r="O13" s="77">
        <v>11</v>
      </c>
      <c r="P13" s="77" t="s">
        <v>2267</v>
      </c>
      <c r="Q13" s="77">
        <f>fil</f>
        <v>0</v>
      </c>
    </row>
    <row r="14" spans="1:17" s="47" customFormat="1" ht="15.75" customHeight="1">
      <c r="A14" s="44"/>
      <c r="B14" s="44"/>
      <c r="C14" s="69"/>
      <c r="D14" s="269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 квартал 2012 года</v>
      </c>
      <c r="E14" s="270"/>
      <c r="F14" s="271"/>
      <c r="G14" s="69"/>
      <c r="H14" s="48"/>
      <c r="I14" s="42"/>
      <c r="O14" s="42"/>
      <c r="P14" s="42"/>
      <c r="Q14" s="42"/>
    </row>
    <row r="15" spans="1:17" s="47" customFormat="1" ht="14.25" customHeight="1">
      <c r="A15" s="44"/>
      <c r="B15" s="44"/>
      <c r="C15" s="69"/>
      <c r="D15" s="272" t="str">
        <f>"Муниципальное образование: "&amp;IF(B1="","",B1)</f>
        <v>Муниципальное образование: сельсовет Касумкентский</v>
      </c>
      <c r="E15" s="273"/>
      <c r="F15" s="274"/>
      <c r="G15" s="69"/>
      <c r="H15" s="48"/>
      <c r="I15" s="42"/>
      <c r="O15" s="42"/>
      <c r="P15" s="42"/>
      <c r="Q15" s="42"/>
    </row>
    <row r="16" spans="1:17" s="47" customFormat="1" ht="14.25" customHeight="1">
      <c r="A16" s="44"/>
      <c r="B16" s="44"/>
      <c r="C16" s="69"/>
      <c r="D16" s="266" t="str">
        <f>"Название организации: "&amp;IF(B5=0,A5,A5&amp;" ("&amp;B5&amp;")")</f>
        <v>Название организации: МУП "СЭВ"</v>
      </c>
      <c r="E16" s="267"/>
      <c r="F16" s="268"/>
      <c r="G16" s="69"/>
      <c r="H16" s="48"/>
      <c r="I16" s="42"/>
      <c r="O16" s="42"/>
      <c r="P16" s="42"/>
      <c r="Q16" s="42"/>
    </row>
    <row r="17" spans="1:17" s="47" customFormat="1" ht="11.25">
      <c r="A17" s="44"/>
      <c r="B17" s="44"/>
      <c r="C17" s="69"/>
      <c r="D17" s="50"/>
      <c r="E17" s="26"/>
      <c r="F17" s="51"/>
      <c r="G17" s="69"/>
      <c r="H17" s="48"/>
      <c r="I17" s="42"/>
      <c r="O17" s="42"/>
      <c r="P17" s="42"/>
      <c r="Q17" s="42"/>
    </row>
    <row r="18" spans="3:10" ht="33" customHeight="1" thickBot="1">
      <c r="C18" s="157"/>
      <c r="D18" s="143" t="s">
        <v>112</v>
      </c>
      <c r="E18" s="144" t="s">
        <v>113</v>
      </c>
      <c r="F18" s="145" t="s">
        <v>114</v>
      </c>
      <c r="G18" s="157"/>
      <c r="H18" s="55"/>
      <c r="J18" s="56"/>
    </row>
    <row r="19" spans="3:10" ht="12.75" customHeight="1">
      <c r="C19" s="157"/>
      <c r="D19" s="131">
        <v>1</v>
      </c>
      <c r="E19" s="132">
        <v>2</v>
      </c>
      <c r="F19" s="131">
        <v>3</v>
      </c>
      <c r="G19" s="157"/>
      <c r="H19" s="55"/>
      <c r="J19" s="56"/>
    </row>
    <row r="20" spans="3:10" ht="12.75" customHeight="1">
      <c r="C20" s="157"/>
      <c r="D20" s="278" t="s">
        <v>376</v>
      </c>
      <c r="E20" s="279"/>
      <c r="F20" s="280"/>
      <c r="G20" s="157"/>
      <c r="H20" s="55"/>
      <c r="J20" s="56"/>
    </row>
    <row r="21" spans="1:10" ht="12.75" customHeight="1">
      <c r="A21" s="81" t="s">
        <v>188</v>
      </c>
      <c r="B21" s="8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2">
        <v>1</v>
      </c>
      <c r="D21" s="258" t="s">
        <v>9</v>
      </c>
      <c r="E21" s="147" t="s">
        <v>66</v>
      </c>
      <c r="F21" s="139">
        <f>IF(F23=0,0,F22/F23)</f>
        <v>0</v>
      </c>
      <c r="G21" s="157"/>
      <c r="H21" s="55"/>
      <c r="J21" s="56"/>
    </row>
    <row r="22" spans="1:10" ht="12.75" customHeight="1">
      <c r="A22" s="81" t="s">
        <v>189</v>
      </c>
      <c r="B22" s="8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2">
        <v>1</v>
      </c>
      <c r="D22" s="258"/>
      <c r="E22" s="152" t="s">
        <v>121</v>
      </c>
      <c r="F22" s="188">
        <f>Производственная!F63</f>
        <v>3</v>
      </c>
      <c r="G22" s="157"/>
      <c r="H22" s="55"/>
      <c r="J22" s="56"/>
    </row>
    <row r="23" spans="1:17" s="47" customFormat="1" ht="14.25" customHeight="1">
      <c r="A23" s="81" t="s">
        <v>190</v>
      </c>
      <c r="B23" s="8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2">
        <v>1</v>
      </c>
      <c r="D23" s="258"/>
      <c r="E23" s="149" t="s">
        <v>313</v>
      </c>
      <c r="F23" s="138">
        <f>Производственная!F32</f>
        <v>0</v>
      </c>
      <c r="G23" s="69"/>
      <c r="H23" s="48"/>
      <c r="I23" s="42"/>
      <c r="O23" s="42"/>
      <c r="P23" s="42"/>
      <c r="Q23" s="42"/>
    </row>
    <row r="24" spans="1:17" s="47" customFormat="1" ht="14.25" customHeight="1">
      <c r="A24" s="81" t="s">
        <v>191</v>
      </c>
      <c r="B24" s="89" t="str">
        <f t="shared" si="0"/>
        <v>2.1. Надежность снабжения потребителей товарами (услугами)    Справочно:         диаметр от 50мм до 250мм, (км)</v>
      </c>
      <c r="C24" s="142">
        <v>1</v>
      </c>
      <c r="D24" s="258"/>
      <c r="E24" s="152" t="s">
        <v>84</v>
      </c>
      <c r="F24" s="138">
        <f>Производственная!F33</f>
        <v>0</v>
      </c>
      <c r="G24" s="69"/>
      <c r="H24" s="48"/>
      <c r="I24" s="42"/>
      <c r="O24" s="42"/>
      <c r="P24" s="42"/>
      <c r="Q24" s="42"/>
    </row>
    <row r="25" spans="1:17" s="47" customFormat="1" ht="14.25" customHeight="1">
      <c r="A25" s="81" t="s">
        <v>192</v>
      </c>
      <c r="B25" s="89" t="str">
        <f t="shared" si="0"/>
        <v>2.1. Надежность снабжения потребителей товарами (услугами)                             диаметр от 250мм до 500мм, (км)</v>
      </c>
      <c r="C25" s="142">
        <v>1</v>
      </c>
      <c r="D25" s="258"/>
      <c r="E25" s="152" t="s">
        <v>55</v>
      </c>
      <c r="F25" s="138">
        <f>Производственная!F34</f>
        <v>0</v>
      </c>
      <c r="G25" s="69"/>
      <c r="H25" s="48"/>
      <c r="I25" s="42"/>
      <c r="O25" s="42"/>
      <c r="P25" s="42"/>
      <c r="Q25" s="42"/>
    </row>
    <row r="26" spans="1:17" s="47" customFormat="1" ht="14.25" customHeight="1">
      <c r="A26" s="81" t="s">
        <v>193</v>
      </c>
      <c r="B26" s="89" t="str">
        <f t="shared" si="0"/>
        <v>2.1. Надежность снабжения потребителей товарами (услугами)                             диаметр от 500мм до 1000мм, (км)</v>
      </c>
      <c r="C26" s="142">
        <v>1</v>
      </c>
      <c r="D26" s="258"/>
      <c r="E26" s="152" t="s">
        <v>56</v>
      </c>
      <c r="F26" s="138">
        <f>Производственная!F35</f>
        <v>0</v>
      </c>
      <c r="G26" s="69"/>
      <c r="H26" s="48"/>
      <c r="I26" s="42"/>
      <c r="O26" s="42"/>
      <c r="P26" s="42"/>
      <c r="Q26" s="42"/>
    </row>
    <row r="27" spans="1:17" s="47" customFormat="1" ht="14.25" customHeight="1">
      <c r="A27" s="81" t="s">
        <v>194</v>
      </c>
      <c r="B27" s="89" t="str">
        <f t="shared" si="0"/>
        <v>2.1. Надежность снабжения потребителей товарами (услугами)                             диаметр от 1000мм, (км)</v>
      </c>
      <c r="C27" s="142">
        <v>1</v>
      </c>
      <c r="D27" s="258"/>
      <c r="E27" s="152" t="s">
        <v>2275</v>
      </c>
      <c r="F27" s="138">
        <f>Производственная!F36</f>
        <v>0</v>
      </c>
      <c r="G27" s="69"/>
      <c r="H27" s="48"/>
      <c r="I27" s="42"/>
      <c r="O27" s="42"/>
      <c r="P27" s="42"/>
      <c r="Q27" s="42"/>
    </row>
    <row r="28" spans="1:10" ht="12.75" customHeight="1">
      <c r="A28" s="81" t="s">
        <v>195</v>
      </c>
      <c r="B28" s="8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2">
        <v>1</v>
      </c>
      <c r="D28" s="281" t="s">
        <v>10</v>
      </c>
      <c r="E28" s="147" t="s">
        <v>11</v>
      </c>
      <c r="F28" s="158">
        <f>IF(F31=0,0,(F29*F30)/F31)</f>
        <v>0</v>
      </c>
      <c r="G28" s="157"/>
      <c r="H28" s="55"/>
      <c r="J28" s="56"/>
    </row>
    <row r="29" spans="1:17" s="47" customFormat="1" ht="11.25">
      <c r="A29" s="81" t="s">
        <v>196</v>
      </c>
      <c r="B29" s="8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2">
        <v>1</v>
      </c>
      <c r="D29" s="281"/>
      <c r="E29" s="152" t="s">
        <v>381</v>
      </c>
      <c r="F29" s="176">
        <v>0</v>
      </c>
      <c r="G29" s="69"/>
      <c r="H29" s="48"/>
      <c r="I29" s="42"/>
      <c r="O29" s="42"/>
      <c r="P29" s="42"/>
      <c r="Q29" s="42"/>
    </row>
    <row r="30" spans="1:17" s="47" customFormat="1" ht="11.25">
      <c r="A30" s="81" t="s">
        <v>197</v>
      </c>
      <c r="B30" s="8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2">
        <v>1</v>
      </c>
      <c r="D30" s="281"/>
      <c r="E30" s="152" t="s">
        <v>382</v>
      </c>
      <c r="F30" s="176">
        <v>0</v>
      </c>
      <c r="G30" s="69"/>
      <c r="H30" s="48"/>
      <c r="I30" s="42"/>
      <c r="O30" s="42"/>
      <c r="P30" s="42"/>
      <c r="Q30" s="42"/>
    </row>
    <row r="31" spans="1:17" s="47" customFormat="1" ht="11.25">
      <c r="A31" s="81" t="s">
        <v>198</v>
      </c>
      <c r="B31" s="8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2">
        <v>1</v>
      </c>
      <c r="D31" s="281"/>
      <c r="E31" s="149" t="s">
        <v>12</v>
      </c>
      <c r="F31" s="136">
        <v>0</v>
      </c>
      <c r="G31" s="69"/>
      <c r="H31" s="48"/>
      <c r="I31" s="42"/>
      <c r="O31" s="42"/>
      <c r="P31" s="42"/>
      <c r="Q31" s="42"/>
    </row>
    <row r="32" spans="1:17" s="47" customFormat="1" ht="11.25">
      <c r="A32" s="44" t="s">
        <v>199</v>
      </c>
      <c r="B32" s="8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2">
        <v>1</v>
      </c>
      <c r="D32" s="258" t="s">
        <v>13</v>
      </c>
      <c r="E32" s="147" t="s">
        <v>64</v>
      </c>
      <c r="F32" s="138">
        <f>IF(Справочники!I8=0,0,F33/Справочники!I8)</f>
        <v>0</v>
      </c>
      <c r="G32" s="69"/>
      <c r="H32" s="48"/>
      <c r="I32" s="42"/>
      <c r="O32" s="42"/>
      <c r="P32" s="42"/>
      <c r="Q32" s="42"/>
    </row>
    <row r="33" spans="1:17" s="47" customFormat="1" ht="11.25">
      <c r="A33" s="44" t="s">
        <v>200</v>
      </c>
      <c r="B33" s="8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2">
        <v>1</v>
      </c>
      <c r="D33" s="258"/>
      <c r="E33" s="152" t="s">
        <v>120</v>
      </c>
      <c r="F33" s="188">
        <f>Производственная!F60</f>
        <v>0</v>
      </c>
      <c r="G33" s="69"/>
      <c r="H33" s="48"/>
      <c r="I33" s="42"/>
      <c r="O33" s="42"/>
      <c r="P33" s="42"/>
      <c r="Q33" s="42"/>
    </row>
    <row r="34" spans="1:17" s="47" customFormat="1" ht="11.25">
      <c r="A34" s="44" t="s">
        <v>201</v>
      </c>
      <c r="B34" s="89" t="str">
        <f t="shared" si="0"/>
        <v>2.1. Надежность снабжения потребителей товарами (услугами)    Объем потерь (тыс.куб.м)</v>
      </c>
      <c r="C34" s="142">
        <v>1</v>
      </c>
      <c r="D34" s="258" t="s">
        <v>14</v>
      </c>
      <c r="E34" s="149" t="s">
        <v>2271</v>
      </c>
      <c r="F34" s="188">
        <f>Производственная!F27</f>
        <v>0.0030000000000143245</v>
      </c>
      <c r="G34" s="69"/>
      <c r="H34" s="48"/>
      <c r="I34" s="42"/>
      <c r="O34" s="42"/>
      <c r="P34" s="42"/>
      <c r="Q34" s="42"/>
    </row>
    <row r="35" spans="1:17" s="47" customFormat="1" ht="11.25">
      <c r="A35" s="44" t="s">
        <v>202</v>
      </c>
      <c r="B35" s="89" t="str">
        <f t="shared" si="0"/>
        <v>2.1. Надежность снабжения потребителей товарами (услугами)    Объем отпуска в сеть (тыс.куб.м)</v>
      </c>
      <c r="C35" s="142">
        <v>1</v>
      </c>
      <c r="D35" s="258"/>
      <c r="E35" s="149" t="s">
        <v>2272</v>
      </c>
      <c r="F35" s="138">
        <f>Производственная!F28</f>
        <v>134.03</v>
      </c>
      <c r="G35" s="69"/>
      <c r="H35" s="48"/>
      <c r="I35" s="42"/>
      <c r="O35" s="42"/>
      <c r="P35" s="42"/>
      <c r="Q35" s="42"/>
    </row>
    <row r="36" spans="1:17" s="47" customFormat="1" ht="11.25">
      <c r="A36" s="44" t="s">
        <v>203</v>
      </c>
      <c r="B36" s="89" t="str">
        <f t="shared" si="0"/>
        <v>2.1. Надежность снабжения потребителей товарами (услугами) Уровень потерь (%)</v>
      </c>
      <c r="C36" s="142">
        <v>1</v>
      </c>
      <c r="D36" s="258"/>
      <c r="E36" s="148" t="s">
        <v>2273</v>
      </c>
      <c r="F36" s="135">
        <f>IF(F35=0,0,F34/F35)</f>
        <v>2.2383048571322276E-05</v>
      </c>
      <c r="G36" s="69"/>
      <c r="H36" s="48"/>
      <c r="I36" s="42"/>
      <c r="O36" s="42"/>
      <c r="P36" s="42"/>
      <c r="Q36" s="42"/>
    </row>
    <row r="37" spans="1:17" s="47" customFormat="1" ht="11.25">
      <c r="A37" s="44" t="s">
        <v>204</v>
      </c>
      <c r="B37" s="89" t="str">
        <f t="shared" si="0"/>
        <v>2.1. Надежность снабжения потребителей товарами (услугами) Коэффициент потерь (куб. м/км)</v>
      </c>
      <c r="C37" s="142">
        <v>1</v>
      </c>
      <c r="D37" s="146" t="s">
        <v>15</v>
      </c>
      <c r="E37" s="148" t="s">
        <v>2276</v>
      </c>
      <c r="F37" s="134">
        <f>IF(F23=0,0,F34/F23*1000)</f>
        <v>0</v>
      </c>
      <c r="G37" s="69"/>
      <c r="H37" s="48"/>
      <c r="I37" s="42"/>
      <c r="O37" s="42"/>
      <c r="P37" s="42"/>
      <c r="Q37" s="42"/>
    </row>
    <row r="38" spans="1:17" s="47" customFormat="1" ht="11.25">
      <c r="A38" s="44" t="s">
        <v>205</v>
      </c>
      <c r="B38" s="89" t="str">
        <f t="shared" si="0"/>
        <v>2.1. Надежность снабжения потребителей товарами (услугами) Индекс замены оборудования (%)</v>
      </c>
      <c r="C38" s="142">
        <v>1</v>
      </c>
      <c r="D38" s="282" t="s">
        <v>16</v>
      </c>
      <c r="E38" s="147" t="s">
        <v>17</v>
      </c>
      <c r="F38" s="135">
        <f>IF(SUM(I39:I42)=0,0,AVERAGE(I39:I42))</f>
        <v>0</v>
      </c>
      <c r="G38" s="69"/>
      <c r="H38" s="48"/>
      <c r="I38" s="42"/>
      <c r="O38" s="42"/>
      <c r="P38" s="42"/>
      <c r="Q38" s="42"/>
    </row>
    <row r="39" spans="1:17" s="47" customFormat="1" ht="11.25">
      <c r="A39" s="44" t="s">
        <v>206</v>
      </c>
      <c r="B39" s="89" t="str">
        <f t="shared" si="0"/>
        <v>2.1. Надежность снабжения потребителей товарами (услугами)              -оборудование водозаборов</v>
      </c>
      <c r="C39" s="142">
        <v>1</v>
      </c>
      <c r="D39" s="283"/>
      <c r="E39" s="152" t="s">
        <v>69</v>
      </c>
      <c r="F39" s="140">
        <f>IF(F49=0,0,F44/F49)</f>
        <v>0</v>
      </c>
      <c r="G39" s="69"/>
      <c r="H39" s="48"/>
      <c r="I39" s="42">
        <f>IF(F39&gt;0,F39,"")</f>
      </c>
      <c r="O39" s="42"/>
      <c r="P39" s="42"/>
      <c r="Q39" s="42"/>
    </row>
    <row r="40" spans="1:17" s="47" customFormat="1" ht="11.25">
      <c r="A40" s="44" t="s">
        <v>207</v>
      </c>
      <c r="B40" s="89" t="str">
        <f t="shared" si="0"/>
        <v>2.1. Надежность снабжения потребителей товарами (услугами)              -оборудование системы очистки воды </v>
      </c>
      <c r="C40" s="142">
        <v>1</v>
      </c>
      <c r="D40" s="283"/>
      <c r="E40" s="152" t="s">
        <v>70</v>
      </c>
      <c r="F40" s="140">
        <f>IF(F50=0,0,F45/F50)</f>
        <v>0</v>
      </c>
      <c r="G40" s="69"/>
      <c r="H40" s="48"/>
      <c r="I40" s="42">
        <f>IF(F40&gt;0,F40,"")</f>
      </c>
      <c r="O40" s="42"/>
      <c r="P40" s="42"/>
      <c r="Q40" s="42"/>
    </row>
    <row r="41" spans="1:17" s="47" customFormat="1" ht="11.25">
      <c r="A41" s="44" t="s">
        <v>208</v>
      </c>
      <c r="B4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2">
        <v>1</v>
      </c>
      <c r="D41" s="283"/>
      <c r="E41" s="152" t="s">
        <v>71</v>
      </c>
      <c r="F41" s="140">
        <f>IF(F51=0,0,F46/F51)</f>
        <v>0</v>
      </c>
      <c r="G41" s="69"/>
      <c r="H41" s="48"/>
      <c r="I41" s="42">
        <f>IF(F41&gt;0,F41,"")</f>
      </c>
      <c r="O41" s="42"/>
      <c r="P41" s="42"/>
      <c r="Q41" s="42"/>
    </row>
    <row r="42" spans="1:17" s="47" customFormat="1" ht="11.25">
      <c r="A42" s="44" t="s">
        <v>209</v>
      </c>
      <c r="B42" s="89" t="str">
        <f t="shared" si="0"/>
        <v>2.1. Надежность снабжения потребителей товарами (услугами)              -в т.ч. сети (км)</v>
      </c>
      <c r="C42" s="142">
        <v>1</v>
      </c>
      <c r="D42" s="283"/>
      <c r="E42" s="152" t="s">
        <v>32</v>
      </c>
      <c r="F42" s="140">
        <f>IF(F52=0,0,F47/F52)</f>
        <v>0</v>
      </c>
      <c r="G42" s="69"/>
      <c r="H42" s="48"/>
      <c r="I42" s="42">
        <f>IF(F42&gt;0,F42,"")</f>
      </c>
      <c r="O42" s="42"/>
      <c r="P42" s="42"/>
      <c r="Q42" s="42"/>
    </row>
    <row r="43" spans="1:17" s="47" customFormat="1" ht="11.25">
      <c r="A43" s="44" t="s">
        <v>210</v>
      </c>
      <c r="B43" s="8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2">
        <v>1</v>
      </c>
      <c r="D43" s="283"/>
      <c r="E43" s="163" t="s">
        <v>33</v>
      </c>
      <c r="F43" s="164"/>
      <c r="G43" s="69"/>
      <c r="H43" s="48"/>
      <c r="I43" s="42"/>
      <c r="O43" s="42"/>
      <c r="P43" s="42"/>
      <c r="Q43" s="42"/>
    </row>
    <row r="44" spans="1:17" s="47" customFormat="1" ht="11.25">
      <c r="A44" s="44" t="s">
        <v>211</v>
      </c>
      <c r="B44" s="89" t="str">
        <f t="shared" si="0"/>
        <v>2.1. Надежность снабжения потребителей товарами (услугами)              -оборудование водозаборов</v>
      </c>
      <c r="C44" s="142">
        <v>1</v>
      </c>
      <c r="D44" s="283"/>
      <c r="E44" s="152" t="s">
        <v>69</v>
      </c>
      <c r="F44" s="177">
        <v>0</v>
      </c>
      <c r="G44" s="69"/>
      <c r="H44" s="48"/>
      <c r="I44" s="42"/>
      <c r="O44" s="42"/>
      <c r="P44" s="42"/>
      <c r="Q44" s="42"/>
    </row>
    <row r="45" spans="1:17" s="47" customFormat="1" ht="11.25">
      <c r="A45" s="44" t="s">
        <v>212</v>
      </c>
      <c r="B45" s="89" t="str">
        <f t="shared" si="0"/>
        <v>2.1. Надежность снабжения потребителей товарами (услугами)              -оборудование системы очистки воды </v>
      </c>
      <c r="C45" s="142">
        <v>1</v>
      </c>
      <c r="D45" s="283"/>
      <c r="E45" s="152" t="s">
        <v>70</v>
      </c>
      <c r="F45" s="177">
        <v>0</v>
      </c>
      <c r="G45" s="69"/>
      <c r="H45" s="48"/>
      <c r="I45" s="42"/>
      <c r="O45" s="42"/>
      <c r="P45" s="42"/>
      <c r="Q45" s="42"/>
    </row>
    <row r="46" spans="1:17" s="47" customFormat="1" ht="11.25">
      <c r="A46" s="44" t="s">
        <v>213</v>
      </c>
      <c r="B4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2">
        <v>1</v>
      </c>
      <c r="D46" s="283"/>
      <c r="E46" s="152" t="s">
        <v>71</v>
      </c>
      <c r="F46" s="177">
        <v>0</v>
      </c>
      <c r="G46" s="69"/>
      <c r="H46" s="48"/>
      <c r="I46" s="42"/>
      <c r="O46" s="42"/>
      <c r="P46" s="42"/>
      <c r="Q46" s="42"/>
    </row>
    <row r="47" spans="1:17" s="47" customFormat="1" ht="11.25">
      <c r="A47" s="44" t="s">
        <v>214</v>
      </c>
      <c r="B47" s="89" t="str">
        <f t="shared" si="0"/>
        <v>2.1. Надежность снабжения потребителей товарами (услугами)              -в т.ч. сети (км)</v>
      </c>
      <c r="C47" s="142">
        <v>1</v>
      </c>
      <c r="D47" s="283"/>
      <c r="E47" s="152" t="s">
        <v>32</v>
      </c>
      <c r="F47" s="177">
        <v>0</v>
      </c>
      <c r="G47" s="69"/>
      <c r="H47" s="48"/>
      <c r="I47" s="42"/>
      <c r="O47" s="42"/>
      <c r="P47" s="42"/>
      <c r="Q47" s="42"/>
    </row>
    <row r="48" spans="1:17" s="47" customFormat="1" ht="11.25">
      <c r="A48" s="44" t="s">
        <v>215</v>
      </c>
      <c r="B48" s="8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2">
        <v>1</v>
      </c>
      <c r="D48" s="283"/>
      <c r="E48" s="163" t="s">
        <v>34</v>
      </c>
      <c r="F48" s="164"/>
      <c r="G48" s="69"/>
      <c r="H48" s="48"/>
      <c r="I48" s="42"/>
      <c r="O48" s="42"/>
      <c r="P48" s="42"/>
      <c r="Q48" s="42"/>
    </row>
    <row r="49" spans="1:17" s="47" customFormat="1" ht="11.25">
      <c r="A49" s="44" t="s">
        <v>216</v>
      </c>
      <c r="B49" s="89" t="str">
        <f t="shared" si="0"/>
        <v>2.1. Надежность снабжения потребителей товарами (услугами)              -оборудование водозаборов</v>
      </c>
      <c r="C49" s="142">
        <v>1</v>
      </c>
      <c r="D49" s="283"/>
      <c r="E49" s="152" t="s">
        <v>69</v>
      </c>
      <c r="F49" s="177">
        <v>0</v>
      </c>
      <c r="G49" s="69"/>
      <c r="H49" s="48"/>
      <c r="I49" s="42"/>
      <c r="O49" s="42"/>
      <c r="P49" s="42"/>
      <c r="Q49" s="42"/>
    </row>
    <row r="50" spans="1:17" s="47" customFormat="1" ht="11.25">
      <c r="A50" s="44" t="s">
        <v>249</v>
      </c>
      <c r="B50" s="89" t="str">
        <f t="shared" si="0"/>
        <v>2.1. Надежность снабжения потребителей товарами (услугами)              -оборудование системы очистки воды </v>
      </c>
      <c r="C50" s="142">
        <v>1</v>
      </c>
      <c r="D50" s="283"/>
      <c r="E50" s="152" t="s">
        <v>70</v>
      </c>
      <c r="F50" s="177">
        <v>0</v>
      </c>
      <c r="G50" s="69"/>
      <c r="H50" s="48"/>
      <c r="I50" s="42"/>
      <c r="O50" s="42"/>
      <c r="P50" s="42"/>
      <c r="Q50" s="42"/>
    </row>
    <row r="51" spans="1:17" s="47" customFormat="1" ht="11.25">
      <c r="A51" s="44" t="s">
        <v>250</v>
      </c>
      <c r="B5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2">
        <v>1</v>
      </c>
      <c r="D51" s="283"/>
      <c r="E51" s="152" t="s">
        <v>71</v>
      </c>
      <c r="F51" s="177">
        <v>0</v>
      </c>
      <c r="G51" s="69"/>
      <c r="H51" s="48"/>
      <c r="I51" s="42"/>
      <c r="O51" s="42"/>
      <c r="P51" s="42"/>
      <c r="Q51" s="42"/>
    </row>
    <row r="52" spans="1:17" s="47" customFormat="1" ht="11.25">
      <c r="A52" s="44" t="s">
        <v>251</v>
      </c>
      <c r="B52" s="89" t="str">
        <f t="shared" si="0"/>
        <v>2.1. Надежность снабжения потребителей товарами (услугами)              -в т.ч. сети (км)</v>
      </c>
      <c r="C52" s="142">
        <v>1</v>
      </c>
      <c r="D52" s="284"/>
      <c r="E52" s="152" t="s">
        <v>32</v>
      </c>
      <c r="F52" s="177">
        <v>0</v>
      </c>
      <c r="G52" s="69"/>
      <c r="H52" s="48"/>
      <c r="I52" s="42"/>
      <c r="O52" s="42"/>
      <c r="P52" s="42"/>
      <c r="Q52" s="42"/>
    </row>
    <row r="53" spans="1:17" s="47" customFormat="1" ht="14.25" customHeight="1">
      <c r="A53" s="44" t="s">
        <v>252</v>
      </c>
      <c r="B53" s="8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2">
        <v>1</v>
      </c>
      <c r="D53" s="258" t="s">
        <v>18</v>
      </c>
      <c r="E53" s="147" t="s">
        <v>68</v>
      </c>
      <c r="F53" s="135">
        <f>IF(SUM(I54:I56)=0,0,AVERAGE(I54:I56))</f>
        <v>1</v>
      </c>
      <c r="G53" s="69"/>
      <c r="H53" s="48"/>
      <c r="I53" s="42"/>
      <c r="O53" s="42"/>
      <c r="P53" s="42"/>
      <c r="Q53" s="42"/>
    </row>
    <row r="54" spans="1:17" s="47" customFormat="1" ht="14.25" customHeight="1">
      <c r="A54" s="44" t="s">
        <v>253</v>
      </c>
      <c r="B54" s="89" t="str">
        <f t="shared" si="0"/>
        <v>2.1. Надежность снабжения потребителей товарами (услугами)              -оборудование водозаборов</v>
      </c>
      <c r="C54" s="142">
        <v>1</v>
      </c>
      <c r="D54" s="258"/>
      <c r="E54" s="152" t="s">
        <v>69</v>
      </c>
      <c r="F54" s="135">
        <f>IF((F66+F58)=0,0,F58/(F66+F58))</f>
        <v>1</v>
      </c>
      <c r="G54" s="69"/>
      <c r="H54" s="48"/>
      <c r="I54" s="42">
        <f>IF(F54&gt;0,F54,"")</f>
        <v>1</v>
      </c>
      <c r="O54" s="42"/>
      <c r="P54" s="42"/>
      <c r="Q54" s="42"/>
    </row>
    <row r="55" spans="1:17" s="47" customFormat="1" ht="14.25" customHeight="1">
      <c r="A55" s="44" t="s">
        <v>254</v>
      </c>
      <c r="B55" s="89" t="str">
        <f t="shared" si="0"/>
        <v>2.1. Надежность снабжения потребителей товарами (услугами)              -оборудование системы очистки воды </v>
      </c>
      <c r="C55" s="142">
        <v>1</v>
      </c>
      <c r="D55" s="258"/>
      <c r="E55" s="152" t="s">
        <v>70</v>
      </c>
      <c r="F55" s="135">
        <f>IF((F67+F59)=0,0,F59/(F67+F59))</f>
        <v>0</v>
      </c>
      <c r="G55" s="69"/>
      <c r="H55" s="48"/>
      <c r="I55" s="42">
        <f>IF(F55&gt;0,F55,"")</f>
      </c>
      <c r="O55" s="42"/>
      <c r="P55" s="42"/>
      <c r="Q55" s="42"/>
    </row>
    <row r="56" spans="1:17" s="47" customFormat="1" ht="14.25" customHeight="1">
      <c r="A56" s="44" t="s">
        <v>255</v>
      </c>
      <c r="B5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2">
        <v>1</v>
      </c>
      <c r="D56" s="258"/>
      <c r="E56" s="152" t="s">
        <v>71</v>
      </c>
      <c r="F56" s="135">
        <f>IF((F68+F60)=0,0,F60/(F68+F60))</f>
        <v>0</v>
      </c>
      <c r="G56" s="69"/>
      <c r="H56" s="48"/>
      <c r="I56" s="42">
        <f>IF(F56&gt;0,F56,"")</f>
      </c>
      <c r="O56" s="42"/>
      <c r="P56" s="42"/>
      <c r="Q56" s="42"/>
    </row>
    <row r="57" spans="1:17" s="47" customFormat="1" ht="14.25" customHeight="1">
      <c r="A57" s="44" t="s">
        <v>256</v>
      </c>
      <c r="B57" s="8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2">
        <v>1</v>
      </c>
      <c r="D57" s="258"/>
      <c r="E57" s="152" t="s">
        <v>122</v>
      </c>
      <c r="F57" s="155"/>
      <c r="G57" s="69"/>
      <c r="H57" s="48"/>
      <c r="I57" s="42"/>
      <c r="O57" s="42"/>
      <c r="P57" s="42"/>
      <c r="Q57" s="42"/>
    </row>
    <row r="58" spans="1:17" s="47" customFormat="1" ht="14.25" customHeight="1">
      <c r="A58" s="44" t="s">
        <v>257</v>
      </c>
      <c r="B58" s="89" t="str">
        <f t="shared" si="0"/>
        <v>2.1. Надежность снабжения потребителей товарами (услугами)              -оборудование водозаборов</v>
      </c>
      <c r="C58" s="142">
        <v>1</v>
      </c>
      <c r="D58" s="258"/>
      <c r="E58" s="152" t="s">
        <v>69</v>
      </c>
      <c r="F58" s="188">
        <f>Производственная!F69</f>
        <v>53</v>
      </c>
      <c r="G58" s="69"/>
      <c r="H58" s="48"/>
      <c r="I58" s="42"/>
      <c r="O58" s="42"/>
      <c r="P58" s="42"/>
      <c r="Q58" s="42"/>
    </row>
    <row r="59" spans="1:17" s="47" customFormat="1" ht="14.25" customHeight="1">
      <c r="A59" s="44" t="s">
        <v>258</v>
      </c>
      <c r="B59" s="89" t="str">
        <f t="shared" si="0"/>
        <v>2.1. Надежность снабжения потребителей товарами (услугами)              -оборудование системы очистки воды </v>
      </c>
      <c r="C59" s="142">
        <v>1</v>
      </c>
      <c r="D59" s="258"/>
      <c r="E59" s="152" t="s">
        <v>70</v>
      </c>
      <c r="F59" s="188">
        <f>Производственная!F70</f>
        <v>0</v>
      </c>
      <c r="G59" s="69"/>
      <c r="H59" s="48"/>
      <c r="I59" s="42"/>
      <c r="O59" s="42"/>
      <c r="P59" s="42"/>
      <c r="Q59" s="42"/>
    </row>
    <row r="60" spans="1:17" s="47" customFormat="1" ht="14.25" customHeight="1">
      <c r="A60" s="44" t="s">
        <v>259</v>
      </c>
      <c r="B60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2">
        <v>1</v>
      </c>
      <c r="D60" s="258"/>
      <c r="E60" s="152" t="s">
        <v>71</v>
      </c>
      <c r="F60" s="188">
        <f>Производственная!F71</f>
        <v>0</v>
      </c>
      <c r="G60" s="69"/>
      <c r="H60" s="48"/>
      <c r="I60" s="42"/>
      <c r="O60" s="42"/>
      <c r="P60" s="42"/>
      <c r="Q60" s="42"/>
    </row>
    <row r="61" spans="1:17" s="47" customFormat="1" ht="14.25" customHeight="1">
      <c r="A61" s="44" t="s">
        <v>260</v>
      </c>
      <c r="B61" s="8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2">
        <v>1</v>
      </c>
      <c r="D61" s="258"/>
      <c r="E61" s="152" t="s">
        <v>123</v>
      </c>
      <c r="F61" s="155"/>
      <c r="G61" s="69"/>
      <c r="H61" s="48"/>
      <c r="I61" s="42"/>
      <c r="O61" s="42"/>
      <c r="P61" s="42"/>
      <c r="Q61" s="42"/>
    </row>
    <row r="62" spans="1:17" s="47" customFormat="1" ht="14.25" customHeight="1">
      <c r="A62" s="44" t="s">
        <v>261</v>
      </c>
      <c r="B62" s="89" t="str">
        <f t="shared" si="0"/>
        <v>2.1. Надежность снабжения потребителей товарами (услугами)              -оборудование водозаборов</v>
      </c>
      <c r="C62" s="142">
        <v>1</v>
      </c>
      <c r="D62" s="258"/>
      <c r="E62" s="152" t="s">
        <v>69</v>
      </c>
      <c r="F62" s="188">
        <f>Производственная!F73</f>
        <v>50</v>
      </c>
      <c r="G62" s="69"/>
      <c r="H62" s="48"/>
      <c r="I62" s="42"/>
      <c r="O62" s="42"/>
      <c r="P62" s="42"/>
      <c r="Q62" s="42"/>
    </row>
    <row r="63" spans="1:17" s="47" customFormat="1" ht="14.25" customHeight="1">
      <c r="A63" s="44" t="s">
        <v>262</v>
      </c>
      <c r="B63" s="89" t="str">
        <f t="shared" si="0"/>
        <v>2.1. Надежность снабжения потребителей товарами (услугами)              -оборудование системы очистки воды </v>
      </c>
      <c r="C63" s="142">
        <v>1</v>
      </c>
      <c r="D63" s="258"/>
      <c r="E63" s="152" t="s">
        <v>70</v>
      </c>
      <c r="F63" s="188">
        <f>Производственная!F74</f>
        <v>0</v>
      </c>
      <c r="G63" s="69"/>
      <c r="H63" s="48"/>
      <c r="I63" s="42"/>
      <c r="O63" s="42"/>
      <c r="P63" s="42"/>
      <c r="Q63" s="42"/>
    </row>
    <row r="64" spans="1:17" s="47" customFormat="1" ht="14.25" customHeight="1">
      <c r="A64" s="44" t="s">
        <v>263</v>
      </c>
      <c r="B64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2">
        <v>1</v>
      </c>
      <c r="D64" s="258"/>
      <c r="E64" s="152" t="s">
        <v>71</v>
      </c>
      <c r="F64" s="188">
        <f>Производственная!F75</f>
        <v>0</v>
      </c>
      <c r="G64" s="69"/>
      <c r="H64" s="48"/>
      <c r="I64" s="42"/>
      <c r="O64" s="42"/>
      <c r="P64" s="42"/>
      <c r="Q64" s="42"/>
    </row>
    <row r="65" spans="1:17" s="47" customFormat="1" ht="14.25" customHeight="1">
      <c r="A65" s="44" t="s">
        <v>264</v>
      </c>
      <c r="B65" s="8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2">
        <v>1</v>
      </c>
      <c r="D65" s="258"/>
      <c r="E65" s="152" t="s">
        <v>124</v>
      </c>
      <c r="F65" s="155"/>
      <c r="G65" s="69"/>
      <c r="H65" s="48"/>
      <c r="I65" s="42"/>
      <c r="O65" s="42"/>
      <c r="P65" s="42"/>
      <c r="Q65" s="42"/>
    </row>
    <row r="66" spans="1:17" s="47" customFormat="1" ht="14.25" customHeight="1">
      <c r="A66" s="44" t="s">
        <v>265</v>
      </c>
      <c r="B66" s="89" t="str">
        <f t="shared" si="0"/>
        <v>2.1. Надежность снабжения потребителей товарами (услугами)              -оборудование водозаборов</v>
      </c>
      <c r="C66" s="142">
        <v>1</v>
      </c>
      <c r="D66" s="258"/>
      <c r="E66" s="152" t="s">
        <v>69</v>
      </c>
      <c r="F66" s="188">
        <f>Производственная!F77</f>
        <v>0</v>
      </c>
      <c r="G66" s="69"/>
      <c r="H66" s="48"/>
      <c r="I66" s="42"/>
      <c r="O66" s="42"/>
      <c r="P66" s="42"/>
      <c r="Q66" s="42"/>
    </row>
    <row r="67" spans="1:17" s="47" customFormat="1" ht="14.25" customHeight="1">
      <c r="A67" s="44" t="s">
        <v>266</v>
      </c>
      <c r="B67" s="89" t="str">
        <f t="shared" si="0"/>
        <v>2.1. Надежность снабжения потребителей товарами (услугами)              -оборудование системы очистки воды </v>
      </c>
      <c r="C67" s="142">
        <v>1</v>
      </c>
      <c r="D67" s="258"/>
      <c r="E67" s="152" t="s">
        <v>70</v>
      </c>
      <c r="F67" s="188">
        <f>Производственная!F78</f>
        <v>0</v>
      </c>
      <c r="G67" s="69"/>
      <c r="H67" s="48"/>
      <c r="I67" s="42"/>
      <c r="O67" s="42"/>
      <c r="P67" s="42"/>
      <c r="Q67" s="42"/>
    </row>
    <row r="68" spans="1:17" s="47" customFormat="1" ht="14.25" customHeight="1">
      <c r="A68" s="44" t="s">
        <v>267</v>
      </c>
      <c r="B68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2">
        <v>1</v>
      </c>
      <c r="D68" s="258"/>
      <c r="E68" s="152" t="s">
        <v>71</v>
      </c>
      <c r="F68" s="188">
        <f>Производственная!F79</f>
        <v>0</v>
      </c>
      <c r="G68" s="69"/>
      <c r="H68" s="48"/>
      <c r="I68" s="42"/>
      <c r="O68" s="42"/>
      <c r="P68" s="42"/>
      <c r="Q68" s="42"/>
    </row>
    <row r="69" spans="1:17" s="47" customFormat="1" ht="14.25" customHeight="1">
      <c r="A69" s="44" t="s">
        <v>268</v>
      </c>
      <c r="B69" s="89" t="str">
        <f t="shared" si="0"/>
        <v>2.1. Надежность снабжения потребителей товарами (услугами) Удельный вес сетей, нуждающихся в замене (%)</v>
      </c>
      <c r="C69" s="142">
        <v>1</v>
      </c>
      <c r="D69" s="258" t="s">
        <v>19</v>
      </c>
      <c r="E69" s="147" t="s">
        <v>73</v>
      </c>
      <c r="F69" s="135">
        <f>IF(F23=0,0,F70/F23)</f>
        <v>0</v>
      </c>
      <c r="G69" s="69"/>
      <c r="H69" s="48"/>
      <c r="I69" s="42"/>
      <c r="O69" s="42"/>
      <c r="P69" s="42"/>
      <c r="Q69" s="42"/>
    </row>
    <row r="70" spans="1:17" s="47" customFormat="1" ht="14.25" customHeight="1">
      <c r="A70" s="44" t="s">
        <v>269</v>
      </c>
      <c r="B70" s="8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2">
        <v>1</v>
      </c>
      <c r="D70" s="258"/>
      <c r="E70" s="152" t="s">
        <v>383</v>
      </c>
      <c r="F70" s="138">
        <f>Производственная!F81</f>
        <v>0</v>
      </c>
      <c r="G70" s="69"/>
      <c r="H70" s="48"/>
      <c r="I70" s="42"/>
      <c r="O70" s="42"/>
      <c r="P70" s="42"/>
      <c r="Q70" s="42"/>
    </row>
    <row r="71" spans="1:17" s="47" customFormat="1" ht="14.25" customHeight="1">
      <c r="A71" s="44" t="s">
        <v>270</v>
      </c>
      <c r="B71" s="89" t="str">
        <f t="shared" si="0"/>
        <v>2.1. Надежность снабжения потребителей товарами (услугами)    Справочно:        диаметр от 50мм до 250мм, (км)</v>
      </c>
      <c r="C71" s="142">
        <v>1</v>
      </c>
      <c r="D71" s="258"/>
      <c r="E71" s="152" t="s">
        <v>314</v>
      </c>
      <c r="F71" s="138">
        <f>Производственная!F82</f>
        <v>0</v>
      </c>
      <c r="G71" s="69"/>
      <c r="H71" s="48"/>
      <c r="I71" s="42"/>
      <c r="O71" s="42"/>
      <c r="P71" s="42"/>
      <c r="Q71" s="42"/>
    </row>
    <row r="72" spans="1:17" s="47" customFormat="1" ht="14.25" customHeight="1">
      <c r="A72" s="44" t="s">
        <v>271</v>
      </c>
      <c r="B72" s="89" t="str">
        <f t="shared" si="0"/>
        <v>2.1. Надежность снабжения потребителей товарами (услугами)                             диаметр от 250мм до 500мм, (км)</v>
      </c>
      <c r="C72" s="142">
        <v>1</v>
      </c>
      <c r="D72" s="258"/>
      <c r="E72" s="152" t="s">
        <v>55</v>
      </c>
      <c r="F72" s="138">
        <f>Производственная!F83</f>
        <v>0</v>
      </c>
      <c r="G72" s="69"/>
      <c r="H72" s="48"/>
      <c r="I72" s="42"/>
      <c r="O72" s="42"/>
      <c r="P72" s="42"/>
      <c r="Q72" s="42"/>
    </row>
    <row r="73" spans="1:17" s="47" customFormat="1" ht="14.25" customHeight="1">
      <c r="A73" s="44" t="s">
        <v>272</v>
      </c>
      <c r="B73" s="89" t="str">
        <f t="shared" si="0"/>
        <v>2.1. Надежность снабжения потребителей товарами (услугами)                             диаметр от 500мм до 1000мм, (км)</v>
      </c>
      <c r="C73" s="142">
        <v>1</v>
      </c>
      <c r="D73" s="258"/>
      <c r="E73" s="152" t="s">
        <v>56</v>
      </c>
      <c r="F73" s="138">
        <f>Производственная!F84</f>
        <v>0</v>
      </c>
      <c r="G73" s="69"/>
      <c r="H73" s="48"/>
      <c r="I73" s="42"/>
      <c r="O73" s="42"/>
      <c r="P73" s="42"/>
      <c r="Q73" s="42"/>
    </row>
    <row r="74" spans="1:17" s="47" customFormat="1" ht="14.25" customHeight="1">
      <c r="A74" s="44" t="s">
        <v>273</v>
      </c>
      <c r="B74" s="89" t="str">
        <f t="shared" si="0"/>
        <v>2.1. Надежность снабжения потребителей товарами (услугами)                             диаметр от 1000мм, (км)</v>
      </c>
      <c r="C74" s="142">
        <v>1</v>
      </c>
      <c r="D74" s="258"/>
      <c r="E74" s="152" t="s">
        <v>2275</v>
      </c>
      <c r="F74" s="138">
        <f>Производственная!F85</f>
        <v>0</v>
      </c>
      <c r="G74" s="69"/>
      <c r="H74" s="48"/>
      <c r="I74" s="42"/>
      <c r="O74" s="42"/>
      <c r="P74" s="42"/>
      <c r="Q74" s="42"/>
    </row>
    <row r="75" spans="1:17" s="47" customFormat="1" ht="15.75" customHeight="1">
      <c r="A75" s="44"/>
      <c r="B75" s="44"/>
      <c r="C75" s="142">
        <v>1</v>
      </c>
      <c r="D75" s="260" t="s">
        <v>377</v>
      </c>
      <c r="E75" s="261"/>
      <c r="F75" s="262"/>
      <c r="G75" s="69"/>
      <c r="H75" s="48"/>
      <c r="I75" s="42"/>
      <c r="O75" s="42"/>
      <c r="P75" s="42"/>
      <c r="Q75" s="42"/>
    </row>
    <row r="76" spans="1:17" s="47" customFormat="1" ht="12.75" customHeight="1">
      <c r="A76" s="44" t="s">
        <v>274</v>
      </c>
      <c r="B76" s="8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2">
        <v>1</v>
      </c>
      <c r="D76" s="281" t="s">
        <v>20</v>
      </c>
      <c r="E76" s="147" t="s">
        <v>21</v>
      </c>
      <c r="F76" s="135">
        <f>IF(SUM(I77:I79)=0,0,AVERAGE(I77:I79))</f>
        <v>0</v>
      </c>
      <c r="G76" s="69"/>
      <c r="H76" s="48"/>
      <c r="I76" s="42"/>
      <c r="O76" s="42"/>
      <c r="P76" s="42"/>
      <c r="Q76" s="42"/>
    </row>
    <row r="77" spans="1:17" s="47" customFormat="1" ht="11.25">
      <c r="A77" s="44" t="s">
        <v>275</v>
      </c>
      <c r="B77" s="8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2">
        <v>1</v>
      </c>
      <c r="D77" s="281"/>
      <c r="E77" s="152" t="s">
        <v>69</v>
      </c>
      <c r="F77" s="140">
        <f>IF(F85=0,0,F81/F85)</f>
        <v>0</v>
      </c>
      <c r="G77" s="69"/>
      <c r="H77" s="48"/>
      <c r="I77" s="42">
        <f>IF(F77&gt;0,F77,"")</f>
      </c>
      <c r="O77" s="42"/>
      <c r="P77" s="42"/>
      <c r="Q77" s="42"/>
    </row>
    <row r="78" spans="1:17" s="47" customFormat="1" ht="11.25">
      <c r="A78" s="44" t="s">
        <v>276</v>
      </c>
      <c r="B78" s="8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2">
        <v>1</v>
      </c>
      <c r="D78" s="281"/>
      <c r="E78" s="152" t="s">
        <v>70</v>
      </c>
      <c r="F78" s="140">
        <f>IF(F86=0,0,F82/F86)</f>
        <v>0</v>
      </c>
      <c r="G78" s="69"/>
      <c r="H78" s="48"/>
      <c r="I78" s="42">
        <f>IF(F78&gt;0,F78,"")</f>
      </c>
      <c r="O78" s="42"/>
      <c r="P78" s="42"/>
      <c r="Q78" s="42"/>
    </row>
    <row r="79" spans="1:17" s="47" customFormat="1" ht="11.25">
      <c r="A79" s="44" t="s">
        <v>277</v>
      </c>
      <c r="B7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2">
        <v>1</v>
      </c>
      <c r="D79" s="281"/>
      <c r="E79" s="152" t="s">
        <v>71</v>
      </c>
      <c r="F79" s="140">
        <f>IF(F87=0,0,F83/F87)</f>
        <v>0</v>
      </c>
      <c r="G79" s="69"/>
      <c r="H79" s="48"/>
      <c r="I79" s="42">
        <f>IF(F79&gt;0,F79,"")</f>
      </c>
      <c r="O79" s="42"/>
      <c r="P79" s="42"/>
      <c r="Q79" s="42"/>
    </row>
    <row r="80" spans="1:17" s="47" customFormat="1" ht="11.25">
      <c r="A80" s="44" t="s">
        <v>278</v>
      </c>
      <c r="B80" s="8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2">
        <v>1</v>
      </c>
      <c r="D80" s="281"/>
      <c r="E80" s="163" t="s">
        <v>22</v>
      </c>
      <c r="F80" s="164"/>
      <c r="G80" s="69"/>
      <c r="H80" s="48"/>
      <c r="I80" s="42"/>
      <c r="O80" s="42"/>
      <c r="P80" s="42"/>
      <c r="Q80" s="42"/>
    </row>
    <row r="81" spans="1:17" s="47" customFormat="1" ht="11.25">
      <c r="A81" s="44" t="s">
        <v>279</v>
      </c>
      <c r="B81" s="89" t="str">
        <f t="shared" si="1"/>
        <v>2.2. Сбалансированность системы коммунальной инфраструктуры              -оборудование водозаборов</v>
      </c>
      <c r="C81" s="142">
        <v>1</v>
      </c>
      <c r="D81" s="281"/>
      <c r="E81" s="152" t="s">
        <v>69</v>
      </c>
      <c r="F81" s="177">
        <v>0</v>
      </c>
      <c r="G81" s="69"/>
      <c r="H81" s="48"/>
      <c r="I81" s="42"/>
      <c r="O81" s="42"/>
      <c r="P81" s="42"/>
      <c r="Q81" s="42"/>
    </row>
    <row r="82" spans="1:17" s="47" customFormat="1" ht="11.25">
      <c r="A82" s="44" t="s">
        <v>280</v>
      </c>
      <c r="B82" s="8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2">
        <v>1</v>
      </c>
      <c r="D82" s="281"/>
      <c r="E82" s="152" t="s">
        <v>70</v>
      </c>
      <c r="F82" s="177">
        <v>0</v>
      </c>
      <c r="G82" s="69"/>
      <c r="H82" s="48"/>
      <c r="I82" s="42"/>
      <c r="O82" s="42"/>
      <c r="P82" s="42"/>
      <c r="Q82" s="42"/>
    </row>
    <row r="83" spans="1:17" s="47" customFormat="1" ht="11.25">
      <c r="A83" s="44" t="s">
        <v>281</v>
      </c>
      <c r="B83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2">
        <v>1</v>
      </c>
      <c r="D83" s="281"/>
      <c r="E83" s="152" t="s">
        <v>71</v>
      </c>
      <c r="F83" s="177">
        <v>0</v>
      </c>
      <c r="G83" s="69"/>
      <c r="H83" s="48"/>
      <c r="I83" s="42"/>
      <c r="O83" s="42"/>
      <c r="P83" s="42"/>
      <c r="Q83" s="42"/>
    </row>
    <row r="84" spans="1:17" s="47" customFormat="1" ht="11.25">
      <c r="A84" s="44" t="s">
        <v>282</v>
      </c>
      <c r="B84" s="8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2">
        <v>1</v>
      </c>
      <c r="D84" s="281"/>
      <c r="E84" s="163" t="s">
        <v>23</v>
      </c>
      <c r="F84" s="165"/>
      <c r="G84" s="69"/>
      <c r="H84" s="48"/>
      <c r="I84" s="42"/>
      <c r="O84" s="42"/>
      <c r="P84" s="42"/>
      <c r="Q84" s="42"/>
    </row>
    <row r="85" spans="1:17" s="47" customFormat="1" ht="11.25">
      <c r="A85" s="44" t="s">
        <v>283</v>
      </c>
      <c r="B85" s="89" t="str">
        <f t="shared" si="1"/>
        <v>2.2. Сбалансированность системы коммунальной инфраструктуры              -оборудование водозаборов</v>
      </c>
      <c r="C85" s="142">
        <v>1</v>
      </c>
      <c r="D85" s="281"/>
      <c r="E85" s="152" t="s">
        <v>69</v>
      </c>
      <c r="F85" s="177">
        <v>0</v>
      </c>
      <c r="G85" s="69"/>
      <c r="H85" s="48"/>
      <c r="I85" s="42"/>
      <c r="O85" s="42"/>
      <c r="P85" s="42"/>
      <c r="Q85" s="42"/>
    </row>
    <row r="86" spans="1:17" s="47" customFormat="1" ht="11.25">
      <c r="A86" s="44" t="s">
        <v>284</v>
      </c>
      <c r="B86" s="8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2">
        <v>1</v>
      </c>
      <c r="D86" s="281"/>
      <c r="E86" s="152" t="s">
        <v>70</v>
      </c>
      <c r="F86" s="177">
        <v>0</v>
      </c>
      <c r="G86" s="69"/>
      <c r="H86" s="48"/>
      <c r="I86" s="42"/>
      <c r="O86" s="42"/>
      <c r="P86" s="42"/>
      <c r="Q86" s="42"/>
    </row>
    <row r="87" spans="1:17" s="47" customFormat="1" ht="11.25">
      <c r="A87" s="44" t="s">
        <v>218</v>
      </c>
      <c r="B87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2">
        <v>1</v>
      </c>
      <c r="D87" s="281"/>
      <c r="E87" s="152" t="s">
        <v>71</v>
      </c>
      <c r="F87" s="177">
        <v>0</v>
      </c>
      <c r="G87" s="69"/>
      <c r="H87" s="48"/>
      <c r="I87" s="42"/>
      <c r="O87" s="42"/>
      <c r="P87" s="42"/>
      <c r="Q87" s="42"/>
    </row>
    <row r="88" spans="1:17" s="47" customFormat="1" ht="11.25">
      <c r="A88" s="44" t="s">
        <v>219</v>
      </c>
      <c r="B88" s="8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2">
        <v>1</v>
      </c>
      <c r="D88" s="282" t="s">
        <v>24</v>
      </c>
      <c r="E88" s="147" t="s">
        <v>25</v>
      </c>
      <c r="F88" s="135">
        <f>IF(SUM(I89:I91)=0,0,AVERAGE(I89:I91))</f>
        <v>0</v>
      </c>
      <c r="G88" s="69"/>
      <c r="H88" s="48"/>
      <c r="I88" s="42"/>
      <c r="O88" s="42"/>
      <c r="P88" s="42"/>
      <c r="Q88" s="42"/>
    </row>
    <row r="89" spans="1:17" s="47" customFormat="1" ht="11.25">
      <c r="A89" s="44" t="s">
        <v>220</v>
      </c>
      <c r="B89" s="89" t="str">
        <f t="shared" si="1"/>
        <v>2.2. Сбалансированность системы коммунальной инфраструктуры              -оборудование водозаборов</v>
      </c>
      <c r="C89" s="142">
        <v>1</v>
      </c>
      <c r="D89" s="283"/>
      <c r="E89" s="152" t="s">
        <v>69</v>
      </c>
      <c r="F89" s="140">
        <f>IF(F97=0,0,F93/F97)</f>
        <v>0</v>
      </c>
      <c r="G89" s="69"/>
      <c r="H89" s="48"/>
      <c r="I89" s="42">
        <f>IF(F89&gt;0,F89,"")</f>
      </c>
      <c r="O89" s="42"/>
      <c r="P89" s="42"/>
      <c r="Q89" s="42"/>
    </row>
    <row r="90" spans="1:17" s="47" customFormat="1" ht="11.25">
      <c r="A90" s="44" t="s">
        <v>221</v>
      </c>
      <c r="B90" s="8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2">
        <v>1</v>
      </c>
      <c r="D90" s="283"/>
      <c r="E90" s="152" t="s">
        <v>70</v>
      </c>
      <c r="F90" s="140">
        <f>IF(F98=0,0,F94/F98)</f>
        <v>0</v>
      </c>
      <c r="G90" s="69"/>
      <c r="H90" s="48"/>
      <c r="I90" s="42">
        <f>IF(F90&gt;0,F90,"")</f>
      </c>
      <c r="O90" s="42"/>
      <c r="P90" s="42"/>
      <c r="Q90" s="42"/>
    </row>
    <row r="91" spans="1:17" s="47" customFormat="1" ht="11.25">
      <c r="A91" s="44" t="s">
        <v>222</v>
      </c>
      <c r="B91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2">
        <v>1</v>
      </c>
      <c r="D91" s="283"/>
      <c r="E91" s="152" t="s">
        <v>71</v>
      </c>
      <c r="F91" s="140">
        <f>IF(F99=0,0,F95/F99)</f>
        <v>0</v>
      </c>
      <c r="G91" s="69"/>
      <c r="H91" s="48"/>
      <c r="I91" s="42">
        <f>IF(F91&gt;0,F91,"")</f>
      </c>
      <c r="O91" s="42"/>
      <c r="P91" s="42"/>
      <c r="Q91" s="42"/>
    </row>
    <row r="92" spans="1:17" s="47" customFormat="1" ht="11.25">
      <c r="A92" s="44" t="s">
        <v>316</v>
      </c>
      <c r="B92" s="8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2">
        <v>1</v>
      </c>
      <c r="D92" s="283"/>
      <c r="E92" s="163" t="s">
        <v>26</v>
      </c>
      <c r="F92" s="164"/>
      <c r="G92" s="69"/>
      <c r="H92" s="48"/>
      <c r="I92" s="42"/>
      <c r="O92" s="42"/>
      <c r="P92" s="42"/>
      <c r="Q92" s="42"/>
    </row>
    <row r="93" spans="1:17" s="47" customFormat="1" ht="11.25">
      <c r="A93" s="44" t="s">
        <v>317</v>
      </c>
      <c r="B93" s="89" t="str">
        <f t="shared" si="1"/>
        <v>2.2. Сбалансированность системы коммунальной инфраструктуры              -оборудование водозаборов</v>
      </c>
      <c r="C93" s="142">
        <v>1</v>
      </c>
      <c r="D93" s="283"/>
      <c r="E93" s="152" t="s">
        <v>69</v>
      </c>
      <c r="F93" s="177">
        <v>0</v>
      </c>
      <c r="G93" s="69"/>
      <c r="H93" s="48"/>
      <c r="I93" s="42"/>
      <c r="O93" s="42"/>
      <c r="P93" s="42"/>
      <c r="Q93" s="42"/>
    </row>
    <row r="94" spans="1:17" s="47" customFormat="1" ht="11.25">
      <c r="A94" s="44" t="s">
        <v>318</v>
      </c>
      <c r="B94" s="8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2">
        <v>1</v>
      </c>
      <c r="D94" s="283"/>
      <c r="E94" s="152" t="s">
        <v>70</v>
      </c>
      <c r="F94" s="177">
        <v>0</v>
      </c>
      <c r="G94" s="69"/>
      <c r="H94" s="48"/>
      <c r="I94" s="42"/>
      <c r="O94" s="42"/>
      <c r="P94" s="42"/>
      <c r="Q94" s="42"/>
    </row>
    <row r="95" spans="1:17" s="47" customFormat="1" ht="11.25">
      <c r="A95" s="44" t="s">
        <v>319</v>
      </c>
      <c r="B95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2">
        <v>1</v>
      </c>
      <c r="D95" s="283"/>
      <c r="E95" s="152" t="s">
        <v>71</v>
      </c>
      <c r="F95" s="177">
        <v>0</v>
      </c>
      <c r="G95" s="69"/>
      <c r="H95" s="48"/>
      <c r="I95" s="42"/>
      <c r="O95" s="42"/>
      <c r="P95" s="42"/>
      <c r="Q95" s="42"/>
    </row>
    <row r="96" spans="1:17" s="47" customFormat="1" ht="11.25">
      <c r="A96" s="44" t="s">
        <v>320</v>
      </c>
      <c r="B96" s="8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2">
        <v>1</v>
      </c>
      <c r="D96" s="283"/>
      <c r="E96" s="163" t="s">
        <v>27</v>
      </c>
      <c r="F96" s="165"/>
      <c r="G96" s="69"/>
      <c r="H96" s="48"/>
      <c r="I96" s="42"/>
      <c r="O96" s="42"/>
      <c r="P96" s="42"/>
      <c r="Q96" s="42"/>
    </row>
    <row r="97" spans="1:17" s="47" customFormat="1" ht="11.25">
      <c r="A97" s="44" t="s">
        <v>321</v>
      </c>
      <c r="B97" s="89" t="str">
        <f t="shared" si="1"/>
        <v>2.2. Сбалансированность системы коммунальной инфраструктуры              -оборудование водозаборов</v>
      </c>
      <c r="C97" s="142">
        <v>1</v>
      </c>
      <c r="D97" s="283"/>
      <c r="E97" s="152" t="s">
        <v>69</v>
      </c>
      <c r="F97" s="177">
        <v>0</v>
      </c>
      <c r="G97" s="69"/>
      <c r="H97" s="48"/>
      <c r="I97" s="42"/>
      <c r="O97" s="42"/>
      <c r="P97" s="42"/>
      <c r="Q97" s="42"/>
    </row>
    <row r="98" spans="1:17" s="47" customFormat="1" ht="11.25">
      <c r="A98" s="44" t="s">
        <v>322</v>
      </c>
      <c r="B98" s="8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2">
        <v>1</v>
      </c>
      <c r="D98" s="283"/>
      <c r="E98" s="152" t="s">
        <v>70</v>
      </c>
      <c r="F98" s="177">
        <v>0</v>
      </c>
      <c r="G98" s="69"/>
      <c r="H98" s="48"/>
      <c r="I98" s="42"/>
      <c r="O98" s="42"/>
      <c r="P98" s="42"/>
      <c r="Q98" s="42"/>
    </row>
    <row r="99" spans="1:17" s="47" customFormat="1" ht="11.25">
      <c r="A99" s="44" t="s">
        <v>323</v>
      </c>
      <c r="B9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2">
        <v>1</v>
      </c>
      <c r="D99" s="283"/>
      <c r="E99" s="152" t="s">
        <v>71</v>
      </c>
      <c r="F99" s="177">
        <v>0</v>
      </c>
      <c r="G99" s="69"/>
      <c r="H99" s="48"/>
      <c r="I99" s="42"/>
      <c r="O99" s="42"/>
      <c r="P99" s="42"/>
      <c r="Q99" s="42"/>
    </row>
    <row r="100" spans="1:17" s="47" customFormat="1" ht="11.25">
      <c r="A100" s="44" t="s">
        <v>288</v>
      </c>
      <c r="B100" s="89" t="s">
        <v>51</v>
      </c>
      <c r="C100" s="142">
        <v>1</v>
      </c>
      <c r="D100" s="283"/>
      <c r="E100" s="166" t="s">
        <v>286</v>
      </c>
      <c r="F100" s="178">
        <v>0</v>
      </c>
      <c r="G100" s="69"/>
      <c r="H100" s="48"/>
      <c r="I100" s="42"/>
      <c r="O100" s="42"/>
      <c r="P100" s="42"/>
      <c r="Q100" s="42"/>
    </row>
    <row r="101" spans="1:17" s="47" customFormat="1" ht="11.25">
      <c r="A101" s="44" t="s">
        <v>289</v>
      </c>
      <c r="B101" s="89" t="s">
        <v>52</v>
      </c>
      <c r="C101" s="142">
        <v>1</v>
      </c>
      <c r="D101" s="284"/>
      <c r="E101" s="152" t="s">
        <v>287</v>
      </c>
      <c r="F101" s="178">
        <v>0</v>
      </c>
      <c r="G101" s="69"/>
      <c r="H101" s="48"/>
      <c r="I101" s="42"/>
      <c r="O101" s="42"/>
      <c r="P101" s="42"/>
      <c r="Q101" s="42"/>
    </row>
    <row r="102" spans="1:17" s="47" customFormat="1" ht="14.25" customHeight="1">
      <c r="A102" s="44"/>
      <c r="B102" s="44"/>
      <c r="C102" s="142">
        <v>1</v>
      </c>
      <c r="D102" s="285" t="s">
        <v>378</v>
      </c>
      <c r="E102" s="286"/>
      <c r="F102" s="287"/>
      <c r="G102" s="69"/>
      <c r="H102" s="48"/>
      <c r="I102" s="42"/>
      <c r="O102" s="42"/>
      <c r="P102" s="42"/>
      <c r="Q102" s="42"/>
    </row>
    <row r="103" spans="1:17" s="47" customFormat="1" ht="11.25">
      <c r="A103" s="44" t="s">
        <v>324</v>
      </c>
      <c r="B103" s="8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2">
        <v>1</v>
      </c>
      <c r="D103" s="281" t="s">
        <v>28</v>
      </c>
      <c r="E103" s="147" t="s">
        <v>29</v>
      </c>
      <c r="F103" s="140">
        <f>IF(F31=0,0,F104/F31)</f>
        <v>0</v>
      </c>
      <c r="G103" s="69"/>
      <c r="H103" s="48"/>
      <c r="I103" s="42"/>
      <c r="O103" s="42"/>
      <c r="P103" s="42"/>
      <c r="Q103" s="42"/>
    </row>
    <row r="104" spans="1:17" s="47" customFormat="1" ht="11.25">
      <c r="A104" s="44" t="s">
        <v>325</v>
      </c>
      <c r="B104" s="8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2">
        <v>1</v>
      </c>
      <c r="D104" s="281"/>
      <c r="E104" s="149" t="s">
        <v>2279</v>
      </c>
      <c r="F104" s="188">
        <f>Производственная!F40</f>
        <v>27900</v>
      </c>
      <c r="G104" s="69"/>
      <c r="H104" s="48"/>
      <c r="I104" s="42"/>
      <c r="O104" s="42"/>
      <c r="P104" s="42"/>
      <c r="Q104" s="42"/>
    </row>
    <row r="105" spans="1:17" s="47" customFormat="1" ht="15" customHeight="1">
      <c r="A105" s="44" t="s">
        <v>326</v>
      </c>
      <c r="B105" s="8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2">
        <v>1</v>
      </c>
      <c r="D105" s="258" t="s">
        <v>30</v>
      </c>
      <c r="E105" s="148" t="s">
        <v>104</v>
      </c>
      <c r="F105" s="140">
        <f>IF(F107=0,0,F106/F107)</f>
        <v>0</v>
      </c>
      <c r="G105" s="69"/>
      <c r="H105" s="48"/>
      <c r="I105" s="42"/>
      <c r="O105" s="42"/>
      <c r="P105" s="42"/>
      <c r="Q105" s="42"/>
    </row>
    <row r="106" spans="1:17" s="47" customFormat="1" ht="11.25">
      <c r="A106" s="44" t="s">
        <v>327</v>
      </c>
      <c r="B106" s="8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2">
        <v>1</v>
      </c>
      <c r="D106" s="258"/>
      <c r="E106" s="149" t="s">
        <v>7</v>
      </c>
      <c r="F106" s="138">
        <f>Производственная!F88</f>
        <v>19000</v>
      </c>
      <c r="G106" s="69"/>
      <c r="H106" s="48"/>
      <c r="I106" s="42"/>
      <c r="O106" s="42"/>
      <c r="P106" s="42"/>
      <c r="Q106" s="42"/>
    </row>
    <row r="107" spans="1:17" s="47" customFormat="1" ht="11.25">
      <c r="A107" s="44" t="s">
        <v>328</v>
      </c>
      <c r="B107" s="8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2">
        <v>1</v>
      </c>
      <c r="D107" s="258"/>
      <c r="E107" s="149" t="s">
        <v>8</v>
      </c>
      <c r="F107" s="138">
        <f>Производственная!F89</f>
        <v>0</v>
      </c>
      <c r="G107" s="69"/>
      <c r="H107" s="48"/>
      <c r="I107" s="42"/>
      <c r="O107" s="42"/>
      <c r="P107" s="42"/>
      <c r="Q107" s="42"/>
    </row>
    <row r="108" spans="1:17" s="47" customFormat="1" ht="11.25">
      <c r="A108" s="44" t="s">
        <v>329</v>
      </c>
      <c r="B108" s="89" t="str">
        <f t="shared" si="2"/>
        <v>2.3. Доступность товаров и услуг для потребителей Индекс нового строительства (ед.)</v>
      </c>
      <c r="C108" s="142">
        <v>1</v>
      </c>
      <c r="D108" s="281" t="s">
        <v>31</v>
      </c>
      <c r="E108" s="147" t="s">
        <v>88</v>
      </c>
      <c r="F108" s="159">
        <f>IF(F23=0,0,F109/F23)</f>
        <v>0</v>
      </c>
      <c r="G108" s="69"/>
      <c r="H108" s="48"/>
      <c r="I108" s="42"/>
      <c r="O108" s="42"/>
      <c r="P108" s="42"/>
      <c r="Q108" s="42"/>
    </row>
    <row r="109" spans="1:17" s="47" customFormat="1" ht="11.25">
      <c r="A109" s="44" t="s">
        <v>330</v>
      </c>
      <c r="B109" s="89" t="str">
        <f t="shared" si="2"/>
        <v>2.3. Доступность товаров и услуг для потребителей    Протяженность построенных сетей (км.)</v>
      </c>
      <c r="C109" s="142">
        <v>1</v>
      </c>
      <c r="D109" s="281"/>
      <c r="E109" s="152" t="s">
        <v>394</v>
      </c>
      <c r="F109" s="177">
        <v>0</v>
      </c>
      <c r="G109" s="69"/>
      <c r="H109" s="48"/>
      <c r="I109" s="42"/>
      <c r="O109" s="42"/>
      <c r="P109" s="42"/>
      <c r="Q109" s="42"/>
    </row>
    <row r="110" spans="1:17" s="47" customFormat="1" ht="14.25" customHeight="1">
      <c r="A110" s="44" t="s">
        <v>331</v>
      </c>
      <c r="B110" s="89" t="str">
        <f t="shared" si="2"/>
        <v>2.3. Доступность товаров и услуг для потребителей Удельное водопотребление (куб.м/чел)</v>
      </c>
      <c r="C110" s="142">
        <v>1</v>
      </c>
      <c r="D110" s="258" t="s">
        <v>89</v>
      </c>
      <c r="E110" s="148" t="s">
        <v>2278</v>
      </c>
      <c r="F110" s="134">
        <f>IF(F104=0,0,F111/F104*1000)</f>
        <v>0</v>
      </c>
      <c r="G110" s="69"/>
      <c r="H110" s="48"/>
      <c r="I110" s="42"/>
      <c r="O110" s="42"/>
      <c r="P110" s="42"/>
      <c r="Q110" s="42"/>
    </row>
    <row r="111" spans="1:17" s="47" customFormat="1" ht="14.25" customHeight="1">
      <c r="A111" s="44" t="s">
        <v>332</v>
      </c>
      <c r="B111" s="8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2">
        <v>1</v>
      </c>
      <c r="D111" s="258"/>
      <c r="E111" s="149" t="s">
        <v>90</v>
      </c>
      <c r="F111" s="188">
        <f>Производственная!F23</f>
        <v>0</v>
      </c>
      <c r="G111" s="69"/>
      <c r="H111" s="48"/>
      <c r="I111" s="42"/>
      <c r="O111" s="42"/>
      <c r="P111" s="42"/>
      <c r="Q111" s="42"/>
    </row>
    <row r="112" spans="1:17" s="47" customFormat="1" ht="11.25">
      <c r="A112" s="44" t="s">
        <v>333</v>
      </c>
      <c r="B112" s="89" t="str">
        <f t="shared" si="2"/>
        <v>2.3. Доступность товаров и услуг для потребителей Стоимость подключения в расчете на 1 м2 (%)</v>
      </c>
      <c r="C112" s="142">
        <v>1</v>
      </c>
      <c r="D112" s="281" t="s">
        <v>91</v>
      </c>
      <c r="E112" s="148" t="s">
        <v>92</v>
      </c>
      <c r="F112" s="159">
        <f>IF(F113=0,0,(F114*F115)/F113)</f>
        <v>0</v>
      </c>
      <c r="G112" s="69"/>
      <c r="H112" s="48"/>
      <c r="I112" s="42"/>
      <c r="O112" s="42"/>
      <c r="P112" s="42"/>
      <c r="Q112" s="42"/>
    </row>
    <row r="113" spans="1:17" s="47" customFormat="1" ht="11.25">
      <c r="A113" s="44" t="s">
        <v>334</v>
      </c>
      <c r="B113" s="89" t="str">
        <f t="shared" si="2"/>
        <v>2.3. Доступность товаров и услуг для потребителей    Средняя рыночная стоимость 1 кв. м нового жилья (руб.)</v>
      </c>
      <c r="C113" s="142">
        <v>1</v>
      </c>
      <c r="D113" s="281"/>
      <c r="E113" s="167" t="s">
        <v>224</v>
      </c>
      <c r="F113" s="177">
        <v>0</v>
      </c>
      <c r="G113" s="69"/>
      <c r="H113" s="48"/>
      <c r="I113" s="42"/>
      <c r="O113" s="42"/>
      <c r="P113" s="42"/>
      <c r="Q113" s="42"/>
    </row>
    <row r="114" spans="1:17" s="47" customFormat="1" ht="11.25">
      <c r="A114" s="44" t="s">
        <v>335</v>
      </c>
      <c r="B114" s="8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2">
        <v>1</v>
      </c>
      <c r="D114" s="281"/>
      <c r="E114" s="167" t="s">
        <v>393</v>
      </c>
      <c r="F114" s="177">
        <v>0</v>
      </c>
      <c r="G114" s="69"/>
      <c r="H114" s="48"/>
      <c r="I114" s="42"/>
      <c r="O114" s="42"/>
      <c r="P114" s="42"/>
      <c r="Q114" s="42"/>
    </row>
    <row r="115" spans="1:17" s="47" customFormat="1" ht="11.25">
      <c r="A115" s="44" t="s">
        <v>336</v>
      </c>
      <c r="B115" s="8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2">
        <v>1</v>
      </c>
      <c r="D115" s="281"/>
      <c r="E115" s="167" t="s">
        <v>315</v>
      </c>
      <c r="F115" s="177">
        <v>0</v>
      </c>
      <c r="G115" s="69"/>
      <c r="H115" s="48"/>
      <c r="I115" s="42"/>
      <c r="O115" s="42"/>
      <c r="P115" s="42"/>
      <c r="Q115" s="42"/>
    </row>
    <row r="116" spans="1:17" s="47" customFormat="1" ht="15" customHeight="1">
      <c r="A116" s="44"/>
      <c r="B116" s="44"/>
      <c r="C116" s="142">
        <v>1</v>
      </c>
      <c r="D116" s="285" t="s">
        <v>379</v>
      </c>
      <c r="E116" s="286"/>
      <c r="F116" s="287"/>
      <c r="G116" s="69"/>
      <c r="H116" s="48"/>
      <c r="I116" s="42"/>
      <c r="O116" s="42"/>
      <c r="P116" s="42"/>
      <c r="Q116" s="42"/>
    </row>
    <row r="117" spans="1:17" s="47" customFormat="1" ht="11.25">
      <c r="A117" s="44" t="s">
        <v>337</v>
      </c>
      <c r="B117" s="89" t="str">
        <f>$D$116&amp;" "&amp;E117</f>
        <v>2.4. Эффективность деятельности         Рентабельность деятельности (%)</v>
      </c>
      <c r="C117" s="142">
        <v>1</v>
      </c>
      <c r="D117" s="281" t="s">
        <v>93</v>
      </c>
      <c r="E117" s="147" t="s">
        <v>94</v>
      </c>
      <c r="F117" s="140">
        <f>IF(F119=0,0,F118/F119)</f>
        <v>0</v>
      </c>
      <c r="G117" s="69"/>
      <c r="H117" s="48"/>
      <c r="I117" s="42"/>
      <c r="O117" s="42"/>
      <c r="P117" s="42"/>
      <c r="Q117" s="42"/>
    </row>
    <row r="118" spans="1:17" s="47" customFormat="1" ht="22.5">
      <c r="A118" s="44" t="s">
        <v>338</v>
      </c>
      <c r="B118" s="8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2">
        <v>1</v>
      </c>
      <c r="D118" s="281"/>
      <c r="E118" s="168" t="s">
        <v>346</v>
      </c>
      <c r="F118" s="177">
        <v>0</v>
      </c>
      <c r="G118" s="69"/>
      <c r="H118" s="48"/>
      <c r="I118" s="42"/>
      <c r="O118" s="42"/>
      <c r="P118" s="42"/>
      <c r="Q118" s="42"/>
    </row>
    <row r="119" spans="1:17" s="47" customFormat="1" ht="11.25">
      <c r="A119" s="44" t="s">
        <v>339</v>
      </c>
      <c r="B119" s="89" t="str">
        <f t="shared" si="3"/>
        <v>2.4. Эффективность деятельности            Выручка организации коммунального комплекса (тыс. руб.)</v>
      </c>
      <c r="C119" s="142">
        <v>1</v>
      </c>
      <c r="D119" s="281"/>
      <c r="E119" s="168" t="s">
        <v>347</v>
      </c>
      <c r="F119" s="177">
        <v>0</v>
      </c>
      <c r="G119" s="69"/>
      <c r="H119" s="48"/>
      <c r="I119" s="42"/>
      <c r="O119" s="42"/>
      <c r="P119" s="42"/>
      <c r="Q119" s="42"/>
    </row>
    <row r="120" spans="1:17" s="47" customFormat="1" ht="11.25">
      <c r="A120" s="44" t="s">
        <v>340</v>
      </c>
      <c r="B120" s="89" t="str">
        <f t="shared" si="3"/>
        <v>2.4. Эффективность деятельности         Уровень сбора платежей (%)</v>
      </c>
      <c r="C120" s="142">
        <v>1</v>
      </c>
      <c r="D120" s="281" t="s">
        <v>95</v>
      </c>
      <c r="E120" s="147" t="s">
        <v>96</v>
      </c>
      <c r="F120" s="140">
        <f>IF(F122=0,0,F121/F122)</f>
        <v>0</v>
      </c>
      <c r="G120" s="69"/>
      <c r="H120" s="48"/>
      <c r="I120" s="42"/>
      <c r="O120" s="42"/>
      <c r="P120" s="42"/>
      <c r="Q120" s="42"/>
    </row>
    <row r="121" spans="1:17" s="47" customFormat="1" ht="11.25">
      <c r="A121" s="44" t="s">
        <v>341</v>
      </c>
      <c r="B121" s="8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2">
        <v>1</v>
      </c>
      <c r="D121" s="281"/>
      <c r="E121" s="152" t="s">
        <v>451</v>
      </c>
      <c r="F121" s="177">
        <v>0</v>
      </c>
      <c r="G121" s="69"/>
      <c r="H121" s="48"/>
      <c r="I121" s="42"/>
      <c r="O121" s="42"/>
      <c r="P121" s="42"/>
      <c r="Q121" s="42"/>
    </row>
    <row r="122" spans="1:17" s="47" customFormat="1" ht="11.25">
      <c r="A122" s="44" t="s">
        <v>342</v>
      </c>
      <c r="B122" s="8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2">
        <v>1</v>
      </c>
      <c r="D122" s="281"/>
      <c r="E122" s="152" t="s">
        <v>452</v>
      </c>
      <c r="F122" s="177">
        <v>0</v>
      </c>
      <c r="G122" s="69"/>
      <c r="H122" s="48"/>
      <c r="I122" s="42"/>
      <c r="O122" s="42"/>
      <c r="P122" s="42"/>
      <c r="Q122" s="42"/>
    </row>
    <row r="123" spans="1:17" s="47" customFormat="1" ht="12" customHeight="1">
      <c r="A123" s="44" t="s">
        <v>343</v>
      </c>
      <c r="B123" s="8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2">
        <v>1</v>
      </c>
      <c r="D123" s="281" t="s">
        <v>97</v>
      </c>
      <c r="E123" s="147" t="s">
        <v>98</v>
      </c>
      <c r="F123" s="160">
        <f>IF(F127=0,0,F125/F127)</f>
        <v>0</v>
      </c>
      <c r="G123" s="69"/>
      <c r="H123" s="48"/>
      <c r="I123" s="42"/>
      <c r="O123" s="42"/>
      <c r="P123" s="42"/>
      <c r="Q123" s="42"/>
    </row>
    <row r="124" spans="1:17" s="47" customFormat="1" ht="11.25">
      <c r="A124" s="44" t="s">
        <v>344</v>
      </c>
      <c r="B124" s="8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2">
        <v>1</v>
      </c>
      <c r="D124" s="281"/>
      <c r="E124" s="147" t="s">
        <v>2287</v>
      </c>
      <c r="F124" s="159">
        <f>IF(F35=0,0,F126/F35)</f>
        <v>0</v>
      </c>
      <c r="G124" s="69"/>
      <c r="H124" s="48"/>
      <c r="I124" s="42"/>
      <c r="O124" s="42"/>
      <c r="P124" s="42"/>
      <c r="Q124" s="42"/>
    </row>
    <row r="125" spans="1:17" s="47" customFormat="1" ht="13.5" customHeight="1">
      <c r="A125" s="44" t="s">
        <v>345</v>
      </c>
      <c r="B125" s="8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2">
        <v>1</v>
      </c>
      <c r="D125" s="281"/>
      <c r="E125" s="152" t="s">
        <v>453</v>
      </c>
      <c r="F125" s="133">
        <v>0</v>
      </c>
      <c r="G125" s="69"/>
      <c r="H125" s="48"/>
      <c r="I125" s="42"/>
      <c r="O125" s="42"/>
      <c r="P125" s="42"/>
      <c r="Q125" s="42"/>
    </row>
    <row r="126" spans="1:17" s="47" customFormat="1" ht="10.5" customHeight="1">
      <c r="A126" s="44" t="s">
        <v>402</v>
      </c>
      <c r="B126" s="8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2">
        <v>1</v>
      </c>
      <c r="D126" s="281"/>
      <c r="E126" s="152" t="s">
        <v>454</v>
      </c>
      <c r="F126" s="133">
        <v>0</v>
      </c>
      <c r="G126" s="69"/>
      <c r="H126" s="48"/>
      <c r="I126" s="42"/>
      <c r="O126" s="42"/>
      <c r="P126" s="42"/>
      <c r="Q126" s="42"/>
    </row>
    <row r="127" spans="1:17" s="47" customFormat="1" ht="14.25" customHeight="1">
      <c r="A127" s="44" t="s">
        <v>403</v>
      </c>
      <c r="B127" s="8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2">
        <v>1</v>
      </c>
      <c r="D127" s="281"/>
      <c r="E127" s="169" t="s">
        <v>455</v>
      </c>
      <c r="F127" s="133">
        <v>0</v>
      </c>
      <c r="G127" s="69"/>
      <c r="H127" s="48"/>
      <c r="I127" s="42"/>
      <c r="O127" s="42"/>
      <c r="P127" s="42"/>
      <c r="Q127" s="42"/>
    </row>
    <row r="128" spans="1:17" s="47" customFormat="1" ht="11.25">
      <c r="A128" s="44" t="s">
        <v>404</v>
      </c>
      <c r="B128" s="8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2">
        <v>1</v>
      </c>
      <c r="D128" s="281" t="s">
        <v>2288</v>
      </c>
      <c r="E128" s="147" t="s">
        <v>525</v>
      </c>
      <c r="F128" s="159">
        <f>IF(F23=0,0,F129/F23)</f>
        <v>0</v>
      </c>
      <c r="G128" s="69"/>
      <c r="H128" s="48"/>
      <c r="I128" s="42"/>
      <c r="O128" s="42"/>
      <c r="P128" s="42"/>
      <c r="Q128" s="42"/>
    </row>
    <row r="129" spans="1:17" s="47" customFormat="1" ht="11.25">
      <c r="A129" s="44" t="s">
        <v>405</v>
      </c>
      <c r="B129" s="89" t="str">
        <f t="shared" si="3"/>
        <v>2.4. Эффективность деятельности            Численность персонала (чел.)</v>
      </c>
      <c r="C129" s="142">
        <v>1</v>
      </c>
      <c r="D129" s="281"/>
      <c r="E129" s="170" t="s">
        <v>456</v>
      </c>
      <c r="F129" s="176">
        <v>0</v>
      </c>
      <c r="G129" s="69"/>
      <c r="H129" s="48"/>
      <c r="I129" s="42"/>
      <c r="O129" s="42"/>
      <c r="P129" s="42"/>
      <c r="Q129" s="42"/>
    </row>
    <row r="130" spans="1:17" s="47" customFormat="1" ht="11.25">
      <c r="A130" s="44" t="s">
        <v>406</v>
      </c>
      <c r="B130" s="89" t="str">
        <f t="shared" si="3"/>
        <v>2.4. Эффективность деятельности         Производительность труда (куб. м/чел.)</v>
      </c>
      <c r="C130" s="142">
        <v>1</v>
      </c>
      <c r="D130" s="281" t="s">
        <v>2289</v>
      </c>
      <c r="E130" s="147" t="s">
        <v>2290</v>
      </c>
      <c r="F130" s="159">
        <f>IF(F129=0,0,F131/F129*1000)</f>
        <v>0</v>
      </c>
      <c r="G130" s="69"/>
      <c r="H130" s="48"/>
      <c r="I130" s="42"/>
      <c r="O130" s="42"/>
      <c r="P130" s="42"/>
      <c r="Q130" s="42"/>
    </row>
    <row r="131" spans="1:17" s="47" customFormat="1" ht="11.25">
      <c r="A131" s="44" t="s">
        <v>407</v>
      </c>
      <c r="B131" s="89" t="str">
        <f t="shared" si="3"/>
        <v>2.4. Эффективность деятельности            Объем воды, отпущенной всем потребителям (тыс.куб.м)</v>
      </c>
      <c r="C131" s="142">
        <v>1</v>
      </c>
      <c r="D131" s="281"/>
      <c r="E131" s="149" t="s">
        <v>457</v>
      </c>
      <c r="F131" s="138">
        <f>Производственная!F22</f>
        <v>134.027</v>
      </c>
      <c r="G131" s="69"/>
      <c r="H131" s="48"/>
      <c r="I131" s="42"/>
      <c r="O131" s="42"/>
      <c r="P131" s="42"/>
      <c r="Q131" s="42"/>
    </row>
    <row r="132" spans="1:17" s="47" customFormat="1" ht="11.25">
      <c r="A132" s="44" t="s">
        <v>408</v>
      </c>
      <c r="B132" s="89" t="str">
        <f t="shared" si="3"/>
        <v>2.4. Эффективность деятельности         Период сбора платежей (дней)</v>
      </c>
      <c r="C132" s="142">
        <v>1</v>
      </c>
      <c r="D132" s="281" t="s">
        <v>2291</v>
      </c>
      <c r="E132" s="147" t="s">
        <v>2292</v>
      </c>
      <c r="F132" s="138">
        <f>IF(F134=0,0,Справочники!I8/(F133/F134))</f>
        <v>0</v>
      </c>
      <c r="G132" s="69"/>
      <c r="H132" s="48"/>
      <c r="I132" s="42"/>
      <c r="O132" s="42"/>
      <c r="P132" s="42"/>
      <c r="Q132" s="42"/>
    </row>
    <row r="133" spans="1:17" s="47" customFormat="1" ht="11.25">
      <c r="A133" s="44" t="s">
        <v>409</v>
      </c>
      <c r="B133" s="89" t="str">
        <f t="shared" si="3"/>
        <v>2.4. Эффективность деятельности            Объем выручки от реализации ПП и ИП (тыс. руб.)</v>
      </c>
      <c r="C133" s="142">
        <v>1</v>
      </c>
      <c r="D133" s="281"/>
      <c r="E133" s="152" t="s">
        <v>458</v>
      </c>
      <c r="F133" s="177">
        <v>0</v>
      </c>
      <c r="G133" s="69"/>
      <c r="H133" s="48"/>
      <c r="I133" s="42"/>
      <c r="O133" s="42"/>
      <c r="P133" s="42"/>
      <c r="Q133" s="42"/>
    </row>
    <row r="134" spans="1:17" s="47" customFormat="1" ht="11.25">
      <c r="A134" s="44" t="s">
        <v>410</v>
      </c>
      <c r="B134" s="8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2">
        <v>1</v>
      </c>
      <c r="D134" s="281"/>
      <c r="E134" s="152" t="s">
        <v>459</v>
      </c>
      <c r="F134" s="177">
        <v>0</v>
      </c>
      <c r="G134" s="69"/>
      <c r="H134" s="48"/>
      <c r="I134" s="42"/>
      <c r="O134" s="42"/>
      <c r="P134" s="42"/>
      <c r="Q134" s="42"/>
    </row>
    <row r="135" spans="1:17" s="47" customFormat="1" ht="15.75" customHeight="1">
      <c r="A135" s="44"/>
      <c r="B135" s="44"/>
      <c r="C135" s="142">
        <v>1</v>
      </c>
      <c r="D135" s="285" t="s">
        <v>380</v>
      </c>
      <c r="E135" s="286"/>
      <c r="F135" s="287"/>
      <c r="G135" s="69"/>
      <c r="H135" s="48"/>
      <c r="I135" s="42"/>
      <c r="O135" s="42"/>
      <c r="P135" s="42"/>
      <c r="Q135" s="42"/>
    </row>
    <row r="136" spans="1:7" ht="11.25">
      <c r="A136" s="81" t="s">
        <v>411</v>
      </c>
      <c r="B136" s="8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2">
        <v>1</v>
      </c>
      <c r="D136" s="288" t="s">
        <v>2293</v>
      </c>
      <c r="E136" s="171" t="s">
        <v>2294</v>
      </c>
      <c r="F136" s="159">
        <f>F137+F139+F140+F144+F145</f>
        <v>0</v>
      </c>
      <c r="G136" s="157"/>
    </row>
    <row r="137" spans="1:7" ht="11.25">
      <c r="A137" s="81" t="s">
        <v>412</v>
      </c>
      <c r="B137" s="8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2">
        <v>1</v>
      </c>
      <c r="D137" s="288"/>
      <c r="E137" s="172" t="s">
        <v>125</v>
      </c>
      <c r="F137" s="159">
        <v>0</v>
      </c>
      <c r="G137" s="157"/>
    </row>
    <row r="138" spans="1:7" ht="11.25">
      <c r="A138" s="81" t="s">
        <v>413</v>
      </c>
      <c r="B138" s="8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2">
        <v>1</v>
      </c>
      <c r="D138" s="288"/>
      <c r="E138" s="172" t="s">
        <v>2295</v>
      </c>
      <c r="F138" s="159">
        <v>0</v>
      </c>
      <c r="G138" s="157"/>
    </row>
    <row r="139" spans="1:7" ht="11.25">
      <c r="A139" s="81" t="s">
        <v>414</v>
      </c>
      <c r="B139" s="8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2">
        <v>1</v>
      </c>
      <c r="D139" s="288"/>
      <c r="E139" s="172" t="s">
        <v>126</v>
      </c>
      <c r="F139" s="159">
        <v>0</v>
      </c>
      <c r="G139" s="157"/>
    </row>
    <row r="140" spans="1:7" ht="11.25">
      <c r="A140" s="81" t="s">
        <v>415</v>
      </c>
      <c r="B140" s="89" t="str">
        <f t="shared" si="4"/>
        <v>2.5. Источники инвестирования инвестиционной программы            бюджетные средства (тыс. руб.)</v>
      </c>
      <c r="C140" s="142">
        <v>1</v>
      </c>
      <c r="D140" s="288"/>
      <c r="E140" s="173" t="s">
        <v>2296</v>
      </c>
      <c r="F140" s="159">
        <f>SUM(F141:F143)</f>
        <v>0</v>
      </c>
      <c r="G140" s="157"/>
    </row>
    <row r="141" spans="1:7" ht="11.25">
      <c r="A141" s="81" t="s">
        <v>416</v>
      </c>
      <c r="B141" s="8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2">
        <v>1</v>
      </c>
      <c r="D141" s="288"/>
      <c r="E141" s="172" t="s">
        <v>2297</v>
      </c>
      <c r="F141" s="159">
        <v>0</v>
      </c>
      <c r="G141" s="157"/>
    </row>
    <row r="142" spans="1:7" ht="11.25">
      <c r="A142" s="81" t="s">
        <v>417</v>
      </c>
      <c r="B142" s="8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2">
        <v>1</v>
      </c>
      <c r="D142" s="288"/>
      <c r="E142" s="172" t="s">
        <v>2298</v>
      </c>
      <c r="F142" s="159">
        <v>0</v>
      </c>
      <c r="G142" s="157"/>
    </row>
    <row r="143" spans="1:7" ht="11.25">
      <c r="A143" s="81" t="s">
        <v>418</v>
      </c>
      <c r="B143" s="8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2">
        <v>1</v>
      </c>
      <c r="D143" s="288"/>
      <c r="E143" s="172" t="s">
        <v>0</v>
      </c>
      <c r="F143" s="159">
        <v>0</v>
      </c>
      <c r="G143" s="157"/>
    </row>
    <row r="144" spans="1:7" ht="11.25">
      <c r="A144" s="81" t="s">
        <v>419</v>
      </c>
      <c r="B144" s="89" t="str">
        <f t="shared" si="4"/>
        <v>2.5. Источники инвестирования инвестиционной программы               средства внебюджетных фондов (тыс. руб.)</v>
      </c>
      <c r="C144" s="142">
        <v>1</v>
      </c>
      <c r="D144" s="288"/>
      <c r="E144" s="172" t="s">
        <v>127</v>
      </c>
      <c r="F144" s="159">
        <v>0</v>
      </c>
      <c r="G144" s="157"/>
    </row>
    <row r="145" spans="1:7" ht="11.25">
      <c r="A145" s="81" t="s">
        <v>420</v>
      </c>
      <c r="B145" s="89" t="str">
        <f t="shared" si="4"/>
        <v>2.5. Источники инвестирования инвестиционной программы                прочие средства (тыс. руб.)</v>
      </c>
      <c r="C145" s="142">
        <v>1</v>
      </c>
      <c r="D145" s="288"/>
      <c r="E145" s="174" t="s">
        <v>1</v>
      </c>
      <c r="F145" s="159">
        <v>0</v>
      </c>
      <c r="G145" s="157"/>
    </row>
    <row r="146" spans="1:7" ht="11.25">
      <c r="A146" s="81" t="s">
        <v>421</v>
      </c>
      <c r="B146" s="89" t="str">
        <f t="shared" si="4"/>
        <v>2.5. Источники инвестирования инвестиционной программы                амортизация (тыс.руб.)</v>
      </c>
      <c r="C146" s="142">
        <v>1</v>
      </c>
      <c r="D146" s="288"/>
      <c r="E146" s="174" t="s">
        <v>2</v>
      </c>
      <c r="F146" s="159">
        <v>0</v>
      </c>
      <c r="G146" s="157"/>
    </row>
    <row r="147" spans="1:7" ht="11.25">
      <c r="A147" s="81" t="s">
        <v>422</v>
      </c>
      <c r="B147" s="8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2">
        <v>1</v>
      </c>
      <c r="D147" s="288"/>
      <c r="E147" s="174" t="s">
        <v>3</v>
      </c>
      <c r="F147" s="159">
        <v>0</v>
      </c>
      <c r="G147" s="157"/>
    </row>
    <row r="148" spans="1:7" ht="11.25">
      <c r="A148" s="81" t="s">
        <v>423</v>
      </c>
      <c r="B148" s="89" t="str">
        <f t="shared" si="4"/>
        <v>2.5. Источники инвестирования инвестиционной программы                плата за подключение  (тыс.руб.)</v>
      </c>
      <c r="C148" s="142">
        <v>1</v>
      </c>
      <c r="D148" s="288"/>
      <c r="E148" s="174" t="s">
        <v>223</v>
      </c>
      <c r="F148" s="159">
        <v>0</v>
      </c>
      <c r="G148" s="157"/>
    </row>
    <row r="149" spans="1:7" ht="11.25">
      <c r="A149" s="81" t="s">
        <v>424</v>
      </c>
      <c r="B149" s="89" t="str">
        <f t="shared" si="4"/>
        <v>2.5. Источники инвестирования инвестиционной программы                прибыль  (тыс.руб.)</v>
      </c>
      <c r="C149" s="142">
        <v>1</v>
      </c>
      <c r="D149" s="288"/>
      <c r="E149" s="174" t="s">
        <v>4</v>
      </c>
      <c r="F149" s="159">
        <v>0</v>
      </c>
      <c r="G149" s="157"/>
    </row>
    <row r="150" spans="1:7" ht="12.75">
      <c r="A150" s="81" t="s">
        <v>526</v>
      </c>
      <c r="B150" s="8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2">
        <v>1</v>
      </c>
      <c r="D150" s="288"/>
      <c r="E150" s="171" t="s">
        <v>523</v>
      </c>
      <c r="F150" s="161" t="s">
        <v>500</v>
      </c>
      <c r="G150" s="157"/>
    </row>
    <row r="151" spans="1:7" ht="23.25" thickBot="1">
      <c r="A151" s="81" t="s">
        <v>527</v>
      </c>
      <c r="B151" s="8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2">
        <v>1</v>
      </c>
      <c r="D151" s="289"/>
      <c r="E151" s="175" t="s">
        <v>524</v>
      </c>
      <c r="F151" s="162">
        <v>0</v>
      </c>
      <c r="G151" s="157"/>
    </row>
    <row r="152" spans="3:7" ht="11.25">
      <c r="C152" s="157"/>
      <c r="D152" s="157"/>
      <c r="E152" s="157"/>
      <c r="F152" s="157"/>
      <c r="G152" s="157"/>
    </row>
    <row r="153" spans="3:7" ht="11.25">
      <c r="C153" s="55"/>
      <c r="D153" s="55"/>
      <c r="E153" s="55"/>
      <c r="F153" s="55"/>
      <c r="G153" s="55"/>
    </row>
    <row r="154" spans="3:7" ht="11.25">
      <c r="C154" s="55"/>
      <c r="D154" s="55"/>
      <c r="E154" s="55"/>
      <c r="F154" s="55"/>
      <c r="G154" s="55"/>
    </row>
    <row r="155" spans="3:7" ht="11.25">
      <c r="C155" s="55"/>
      <c r="D155" s="55"/>
      <c r="E155" s="55"/>
      <c r="F155" s="55"/>
      <c r="G155" s="55"/>
    </row>
  </sheetData>
  <sheetProtection password="FA9C" sheet="1" objects="1" scenarios="1" formatColumns="0" formatRows="0"/>
  <mergeCells count="30">
    <mergeCell ref="D136:D151"/>
    <mergeCell ref="D102:F102"/>
    <mergeCell ref="D117:D119"/>
    <mergeCell ref="D120:D122"/>
    <mergeCell ref="D123:D127"/>
    <mergeCell ref="D128:D129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76:D87"/>
    <mergeCell ref="D28:D31"/>
    <mergeCell ref="D32:D33"/>
    <mergeCell ref="D34:D36"/>
    <mergeCell ref="D53:D68"/>
    <mergeCell ref="D75:F75"/>
    <mergeCell ref="D69:D74"/>
    <mergeCell ref="D38:D52"/>
    <mergeCell ref="F7:F11"/>
    <mergeCell ref="D14:F14"/>
    <mergeCell ref="D15:F15"/>
    <mergeCell ref="D21:D27"/>
    <mergeCell ref="D16:F16"/>
    <mergeCell ref="D20:F20"/>
  </mergeCells>
  <dataValidations count="69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9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4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6">
      <selection activeCell="O46" sqref="O46"/>
    </sheetView>
  </sheetViews>
  <sheetFormatPr defaultColWidth="9.140625" defaultRowHeight="11.25"/>
  <cols>
    <col min="1" max="1" width="9.140625" style="71" hidden="1" customWidth="1"/>
    <col min="2" max="2" width="3.28125" style="71" hidden="1" customWidth="1"/>
    <col min="3" max="3" width="8.140625" style="71" customWidth="1"/>
    <col min="4" max="19" width="9.140625" style="71" customWidth="1"/>
    <col min="20" max="20" width="9.28125" style="71" customWidth="1"/>
    <col min="21" max="21" width="4.140625" style="71" customWidth="1"/>
    <col min="22" max="22" width="9.140625" style="71" customWidth="1"/>
    <col min="23" max="25" width="9.140625" style="82" customWidth="1"/>
    <col min="26" max="16384" width="9.140625" style="71" customWidth="1"/>
  </cols>
  <sheetData>
    <row r="1" spans="1:2" ht="135" hidden="1">
      <c r="A1" s="41" t="str">
        <f>Справочники!E6</f>
        <v>Наименование регулирующего органа:</v>
      </c>
      <c r="B1" s="52" t="str">
        <f>mo_n</f>
        <v>сельсовет Касумкентский</v>
      </c>
    </row>
    <row r="2" spans="1:2" ht="45" hidden="1">
      <c r="A2" s="41"/>
      <c r="B2" s="52" t="str">
        <f>oktmo_n</f>
        <v>82647445</v>
      </c>
    </row>
    <row r="3" spans="1:25" ht="38.25" hidden="1">
      <c r="A3" s="41" t="str">
        <f>Справочники!F8</f>
        <v>I квартал</v>
      </c>
      <c r="B3" s="42"/>
      <c r="W3" s="77">
        <v>1</v>
      </c>
      <c r="X3" s="77" t="s">
        <v>102</v>
      </c>
      <c r="Y3" s="77" t="str">
        <f>Справочники!F5</f>
        <v>Республика Дагестан</v>
      </c>
    </row>
    <row r="4" spans="1:25" ht="12.75" hidden="1">
      <c r="A4" s="41">
        <f>Справочники!G8</f>
        <v>2012</v>
      </c>
      <c r="B4" s="42"/>
      <c r="W4" s="77">
        <v>2</v>
      </c>
      <c r="X4" s="77" t="s">
        <v>101</v>
      </c>
      <c r="Y4" s="77" t="str">
        <f>Справочники!F8</f>
        <v>I квартал</v>
      </c>
    </row>
    <row r="5" spans="1:25" ht="13.5" customHeight="1" hidden="1">
      <c r="A5" s="41" t="str">
        <f>org_n</f>
        <v>МУП "СЭВ"</v>
      </c>
      <c r="B5" s="42">
        <f>fil</f>
        <v>0</v>
      </c>
      <c r="W5" s="77">
        <v>3</v>
      </c>
      <c r="X5" s="77" t="s">
        <v>100</v>
      </c>
      <c r="Y5" s="77">
        <f>Справочники!G8</f>
        <v>2012</v>
      </c>
    </row>
    <row r="6" spans="1:25" ht="56.25">
      <c r="A6" s="41" t="str">
        <f>inn</f>
        <v>0529007430</v>
      </c>
      <c r="B6" s="42" t="str">
        <f>kpp</f>
        <v>052901001</v>
      </c>
      <c r="W6" s="77">
        <v>4</v>
      </c>
      <c r="X6" s="77" t="s">
        <v>290</v>
      </c>
      <c r="Y6" s="77" t="str">
        <f>mo_n</f>
        <v>сельсовет Касумкентский</v>
      </c>
    </row>
    <row r="7" spans="2:25" ht="12.75">
      <c r="B7" s="1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W7" s="77">
        <v>5</v>
      </c>
      <c r="X7" s="77" t="s">
        <v>291</v>
      </c>
      <c r="Y7" s="77" t="str">
        <f>oktmo_n</f>
        <v>82647445</v>
      </c>
    </row>
    <row r="8" spans="1:25" s="72" customFormat="1" ht="25.5">
      <c r="A8" s="71"/>
      <c r="B8" s="181"/>
      <c r="C8" s="73"/>
      <c r="D8" s="290" t="s">
        <v>131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2"/>
      <c r="U8" s="183"/>
      <c r="W8" s="77">
        <v>6</v>
      </c>
      <c r="X8" s="77" t="s">
        <v>292</v>
      </c>
      <c r="Y8" s="78" t="str">
        <f>org_n</f>
        <v>МУП "СЭВ"</v>
      </c>
    </row>
    <row r="9" spans="1:25" ht="25.5">
      <c r="A9" s="72"/>
      <c r="B9" s="182"/>
      <c r="C9" s="183"/>
      <c r="D9" s="293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5"/>
      <c r="U9" s="73"/>
      <c r="W9" s="77">
        <v>7</v>
      </c>
      <c r="X9" s="77" t="s">
        <v>293</v>
      </c>
      <c r="Y9" s="77" t="str">
        <f>inn</f>
        <v>0529007430</v>
      </c>
    </row>
    <row r="10" spans="2:25" ht="25.5">
      <c r="B10" s="1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W10" s="77">
        <v>8</v>
      </c>
      <c r="X10" s="78" t="s">
        <v>294</v>
      </c>
      <c r="Y10" s="77" t="str">
        <f>kpp</f>
        <v>052901001</v>
      </c>
    </row>
    <row r="11" spans="2:25" ht="12.75">
      <c r="B11" s="181"/>
      <c r="C11" s="73"/>
      <c r="D11" s="298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300"/>
      <c r="U11" s="73"/>
      <c r="W11" s="77">
        <v>9</v>
      </c>
      <c r="X11" s="77" t="s">
        <v>295</v>
      </c>
      <c r="Y11" s="79" t="str">
        <f>org_n&amp;"_INN:"&amp;inn&amp;"_KPP:"&amp;kpp</f>
        <v>МУП "СЭВ"_INN:0529007430_KPP:052901001</v>
      </c>
    </row>
    <row r="12" spans="2:25" ht="25.5">
      <c r="B12" s="181"/>
      <c r="C12" s="73"/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73"/>
      <c r="W12" s="77">
        <v>10</v>
      </c>
      <c r="X12" s="77" t="s">
        <v>103</v>
      </c>
      <c r="Y12" s="77" t="str">
        <f>vprod</f>
        <v>Водозабор</v>
      </c>
    </row>
    <row r="13" spans="2:25" ht="12.75">
      <c r="B13" s="181"/>
      <c r="C13" s="73"/>
      <c r="D13" s="301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3"/>
      <c r="U13" s="73"/>
      <c r="W13" s="77">
        <v>11</v>
      </c>
      <c r="X13" s="77" t="s">
        <v>2267</v>
      </c>
      <c r="Y13" s="77">
        <f>fil</f>
        <v>0</v>
      </c>
    </row>
    <row r="14" spans="2:21" ht="11.25">
      <c r="B14" s="181"/>
      <c r="C14" s="73"/>
      <c r="D14" s="301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3"/>
      <c r="U14" s="73"/>
    </row>
    <row r="15" spans="2:21" ht="11.25">
      <c r="B15" s="181"/>
      <c r="C15" s="73"/>
      <c r="D15" s="301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3"/>
      <c r="U15" s="73"/>
    </row>
    <row r="16" spans="2:21" ht="11.25">
      <c r="B16" s="181"/>
      <c r="C16" s="73"/>
      <c r="D16" s="301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3"/>
      <c r="U16" s="73"/>
    </row>
    <row r="17" spans="2:21" ht="11.25">
      <c r="B17" s="181"/>
      <c r="C17" s="73"/>
      <c r="D17" s="301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3"/>
      <c r="U17" s="73"/>
    </row>
    <row r="18" spans="2:21" ht="11.25">
      <c r="B18" s="181"/>
      <c r="C18" s="73"/>
      <c r="D18" s="301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3"/>
      <c r="U18" s="73"/>
    </row>
    <row r="19" spans="2:21" ht="11.25">
      <c r="B19" s="181"/>
      <c r="C19" s="73"/>
      <c r="D19" s="301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3"/>
      <c r="U19" s="73"/>
    </row>
    <row r="20" spans="2:21" ht="11.25">
      <c r="B20" s="181"/>
      <c r="C20" s="184" t="s">
        <v>5</v>
      </c>
      <c r="D20" s="301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3"/>
      <c r="U20" s="73"/>
    </row>
    <row r="21" spans="2:21" ht="12" thickBot="1">
      <c r="B21" s="181"/>
      <c r="C21" s="73"/>
      <c r="D21" s="296" t="s">
        <v>6</v>
      </c>
      <c r="E21" s="297"/>
      <c r="F21" s="297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80"/>
      <c r="U21" s="73"/>
    </row>
    <row r="22" spans="2:21" ht="11.25">
      <c r="B22" s="18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showGridLines="0" zoomScalePageLayoutView="0" workbookViewId="0" topLeftCell="A1">
      <selection activeCell="A2" sqref="A2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8" t="s">
        <v>503</v>
      </c>
      <c r="B1" s="68" t="s">
        <v>504</v>
      </c>
    </row>
    <row r="2" ht="12.75">
      <c r="A2" s="189"/>
    </row>
    <row r="3" ht="12.75">
      <c r="A3" s="189"/>
    </row>
    <row r="4" ht="12.75">
      <c r="A4" s="189"/>
    </row>
    <row r="5" ht="12.75">
      <c r="A5" s="189"/>
    </row>
    <row r="6" ht="12.75">
      <c r="A6" s="189"/>
    </row>
    <row r="7" ht="12.75">
      <c r="A7" s="70"/>
    </row>
    <row r="8" ht="12.75">
      <c r="A8" s="70"/>
    </row>
    <row r="9" ht="12.75">
      <c r="A9" s="70"/>
    </row>
    <row r="10" ht="12.75">
      <c r="A10" s="70"/>
    </row>
    <row r="11" ht="12.75">
      <c r="A11" s="70"/>
    </row>
    <row r="12" ht="12.75">
      <c r="A12" s="70"/>
    </row>
    <row r="13" ht="12.75">
      <c r="A13" s="70"/>
    </row>
    <row r="14" ht="12.75">
      <c r="A14" s="70"/>
    </row>
    <row r="15" ht="12.75">
      <c r="A15" s="70"/>
    </row>
    <row r="16" ht="12.75">
      <c r="A16" s="70"/>
    </row>
    <row r="17" ht="12.75">
      <c r="A17" s="70"/>
    </row>
    <row r="18" ht="12.75">
      <c r="A18" s="70"/>
    </row>
    <row r="19" ht="12.75">
      <c r="A19" s="70"/>
    </row>
    <row r="20" ht="12.75">
      <c r="A20" s="70"/>
    </row>
    <row r="21" ht="12.75">
      <c r="A21" s="70"/>
    </row>
    <row r="22" ht="12.75">
      <c r="A22" s="70"/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1.25"/>
  <cols>
    <col min="1" max="1" width="52.28125" style="121" customWidth="1"/>
    <col min="2" max="2" width="15.28125" style="121" customWidth="1"/>
    <col min="3" max="3" width="22.7109375" style="121" customWidth="1"/>
    <col min="4" max="4" width="22.28125" style="121" customWidth="1"/>
    <col min="5" max="5" width="31.8515625" style="121" customWidth="1"/>
    <col min="6" max="17" width="9.140625" style="121" customWidth="1"/>
    <col min="18" max="18" width="41.57421875" style="121" customWidth="1"/>
    <col min="19" max="19" width="9.140625" style="121" customWidth="1"/>
    <col min="20" max="20" width="42.421875" style="121" customWidth="1"/>
    <col min="21" max="16384" width="9.140625" style="121" customWidth="1"/>
  </cols>
  <sheetData>
    <row r="1" spans="1:5" s="113" customFormat="1" ht="33.75">
      <c r="A1" s="4" t="s">
        <v>518</v>
      </c>
      <c r="D1" s="114" t="s">
        <v>134</v>
      </c>
      <c r="E1" s="115" t="s">
        <v>62</v>
      </c>
    </row>
    <row r="2" spans="1:5" s="117" customFormat="1" ht="45">
      <c r="A2" s="4" t="s">
        <v>519</v>
      </c>
      <c r="B2" s="116" t="s">
        <v>133</v>
      </c>
      <c r="D2" s="118" t="s">
        <v>137</v>
      </c>
      <c r="E2" s="119" t="s">
        <v>38</v>
      </c>
    </row>
    <row r="3" spans="1:18" ht="33.75">
      <c r="A3" s="5" t="s">
        <v>520</v>
      </c>
      <c r="B3" s="120" t="s">
        <v>132</v>
      </c>
      <c r="D3" s="122" t="s">
        <v>138</v>
      </c>
      <c r="E3" s="123" t="s">
        <v>39</v>
      </c>
      <c r="R3" s="121" t="s">
        <v>35</v>
      </c>
    </row>
    <row r="4" spans="1:20" ht="45">
      <c r="A4" s="124" t="s">
        <v>521</v>
      </c>
      <c r="C4" s="121" t="s">
        <v>482</v>
      </c>
      <c r="D4" s="122" t="s">
        <v>136</v>
      </c>
      <c r="E4" s="123" t="s">
        <v>40</v>
      </c>
      <c r="N4" s="121" t="s">
        <v>489</v>
      </c>
      <c r="P4" s="121" t="s">
        <v>489</v>
      </c>
      <c r="R4" s="123" t="s">
        <v>44</v>
      </c>
      <c r="T4" s="125" t="s">
        <v>478</v>
      </c>
    </row>
    <row r="5" spans="1:20" ht="22.5">
      <c r="A5" s="124" t="s">
        <v>395</v>
      </c>
      <c r="C5" s="121" t="s">
        <v>483</v>
      </c>
      <c r="D5" s="122" t="s">
        <v>135</v>
      </c>
      <c r="E5" s="123" t="s">
        <v>53</v>
      </c>
      <c r="N5" s="121" t="s">
        <v>470</v>
      </c>
      <c r="P5" s="121">
        <v>2008</v>
      </c>
      <c r="R5" s="123" t="s">
        <v>45</v>
      </c>
      <c r="T5" s="125" t="s">
        <v>490</v>
      </c>
    </row>
    <row r="6" spans="1:20" ht="11.25">
      <c r="A6" s="124" t="s">
        <v>396</v>
      </c>
      <c r="C6" s="121" t="s">
        <v>484</v>
      </c>
      <c r="D6" s="122" t="s">
        <v>139</v>
      </c>
      <c r="E6" s="123" t="s">
        <v>54</v>
      </c>
      <c r="N6" s="121" t="s">
        <v>491</v>
      </c>
      <c r="P6" s="121">
        <v>2009</v>
      </c>
      <c r="R6" s="123" t="s">
        <v>46</v>
      </c>
      <c r="T6" s="125" t="s">
        <v>492</v>
      </c>
    </row>
    <row r="7" spans="1:20" ht="22.5">
      <c r="A7" s="124" t="s">
        <v>397</v>
      </c>
      <c r="C7" s="121" t="s">
        <v>485</v>
      </c>
      <c r="D7" s="126"/>
      <c r="N7" s="121" t="s">
        <v>493</v>
      </c>
      <c r="P7" s="121">
        <v>2010</v>
      </c>
      <c r="R7" s="123" t="s">
        <v>47</v>
      </c>
      <c r="T7" s="125" t="s">
        <v>494</v>
      </c>
    </row>
    <row r="8" spans="1:20" ht="22.5">
      <c r="A8" s="124" t="s">
        <v>398</v>
      </c>
      <c r="C8" s="121" t="s">
        <v>486</v>
      </c>
      <c r="D8" s="126"/>
      <c r="N8" s="121" t="s">
        <v>495</v>
      </c>
      <c r="P8" s="121">
        <v>2011</v>
      </c>
      <c r="R8" s="123" t="s">
        <v>74</v>
      </c>
      <c r="T8" s="125" t="s">
        <v>496</v>
      </c>
    </row>
    <row r="9" spans="1:20" ht="11.25">
      <c r="A9" s="124" t="s">
        <v>399</v>
      </c>
      <c r="C9" s="121" t="s">
        <v>487</v>
      </c>
      <c r="D9" s="126"/>
      <c r="N9" s="121" t="s">
        <v>43</v>
      </c>
      <c r="P9" s="121">
        <v>2012</v>
      </c>
      <c r="R9" s="123" t="s">
        <v>75</v>
      </c>
      <c r="T9" s="125" t="s">
        <v>497</v>
      </c>
    </row>
    <row r="10" spans="1:20" ht="11.25">
      <c r="A10" s="124" t="s">
        <v>400</v>
      </c>
      <c r="C10" s="121" t="s">
        <v>488</v>
      </c>
      <c r="D10" s="126"/>
      <c r="P10" s="121">
        <v>2013</v>
      </c>
      <c r="R10" s="123" t="s">
        <v>76</v>
      </c>
      <c r="T10" s="125" t="s">
        <v>498</v>
      </c>
    </row>
    <row r="11" spans="1:18" ht="11.25">
      <c r="A11" s="124" t="s">
        <v>509</v>
      </c>
      <c r="R11" s="123" t="s">
        <v>77</v>
      </c>
    </row>
    <row r="12" spans="1:18" ht="11.25">
      <c r="A12" s="124" t="s">
        <v>522</v>
      </c>
      <c r="R12" s="123" t="s">
        <v>78</v>
      </c>
    </row>
    <row r="13" spans="1:18" ht="33.75">
      <c r="A13" s="124" t="s">
        <v>469</v>
      </c>
      <c r="N13" s="121" t="s">
        <v>499</v>
      </c>
      <c r="R13" s="123" t="s">
        <v>79</v>
      </c>
    </row>
    <row r="14" spans="1:19" ht="22.5">
      <c r="A14" s="124" t="s">
        <v>348</v>
      </c>
      <c r="R14" s="123" t="s">
        <v>80</v>
      </c>
      <c r="S14" s="121" t="s">
        <v>500</v>
      </c>
    </row>
    <row r="15" spans="1:19" ht="11.25">
      <c r="A15" s="124" t="s">
        <v>508</v>
      </c>
      <c r="R15" s="123" t="s">
        <v>81</v>
      </c>
      <c r="S15" s="121" t="s">
        <v>471</v>
      </c>
    </row>
    <row r="16" spans="1:18" ht="11.25">
      <c r="A16" s="124" t="s">
        <v>349</v>
      </c>
      <c r="R16" s="123" t="s">
        <v>82</v>
      </c>
    </row>
    <row r="17" spans="1:18" ht="22.5">
      <c r="A17" s="124" t="s">
        <v>350</v>
      </c>
      <c r="R17" s="123" t="s">
        <v>83</v>
      </c>
    </row>
    <row r="18" spans="1:18" ht="22.5">
      <c r="A18" s="124" t="s">
        <v>351</v>
      </c>
      <c r="R18" s="123" t="s">
        <v>105</v>
      </c>
    </row>
    <row r="19" ht="11.25">
      <c r="A19" s="124" t="s">
        <v>352</v>
      </c>
    </row>
    <row r="20" ht="11.25">
      <c r="A20" s="124" t="s">
        <v>353</v>
      </c>
    </row>
    <row r="21" ht="11.25">
      <c r="A21" s="124" t="s">
        <v>507</v>
      </c>
    </row>
    <row r="22" ht="11.25">
      <c r="A22" s="124" t="s">
        <v>354</v>
      </c>
    </row>
    <row r="23" ht="11.25">
      <c r="A23" s="124" t="s">
        <v>355</v>
      </c>
    </row>
    <row r="24" ht="11.25">
      <c r="A24" s="124" t="s">
        <v>356</v>
      </c>
    </row>
    <row r="25" ht="11.25">
      <c r="A25" s="124" t="s">
        <v>357</v>
      </c>
    </row>
    <row r="26" ht="11.25">
      <c r="A26" s="124" t="s">
        <v>358</v>
      </c>
    </row>
    <row r="27" ht="11.25">
      <c r="A27" s="124" t="s">
        <v>359</v>
      </c>
    </row>
    <row r="28" ht="11.25">
      <c r="A28" s="124" t="s">
        <v>360</v>
      </c>
    </row>
    <row r="29" ht="11.25">
      <c r="A29" s="124" t="s">
        <v>361</v>
      </c>
    </row>
    <row r="30" ht="11.25">
      <c r="A30" s="124" t="s">
        <v>362</v>
      </c>
    </row>
    <row r="31" ht="11.25">
      <c r="A31" s="124" t="s">
        <v>363</v>
      </c>
    </row>
    <row r="32" ht="11.25">
      <c r="A32" s="124" t="s">
        <v>364</v>
      </c>
    </row>
    <row r="33" ht="11.25">
      <c r="A33" s="124" t="s">
        <v>468</v>
      </c>
    </row>
    <row r="34" ht="11.25">
      <c r="A34" s="124" t="s">
        <v>365</v>
      </c>
    </row>
    <row r="35" ht="11.25">
      <c r="A35" s="124" t="s">
        <v>366</v>
      </c>
    </row>
    <row r="36" ht="11.25">
      <c r="A36" s="124" t="s">
        <v>367</v>
      </c>
    </row>
    <row r="37" ht="11.25">
      <c r="A37" s="124" t="s">
        <v>368</v>
      </c>
    </row>
    <row r="38" ht="11.25">
      <c r="A38" s="124" t="s">
        <v>369</v>
      </c>
    </row>
    <row r="39" ht="11.25">
      <c r="A39" s="124" t="s">
        <v>370</v>
      </c>
    </row>
    <row r="40" ht="11.25">
      <c r="A40" s="124" t="s">
        <v>371</v>
      </c>
    </row>
    <row r="41" ht="11.25">
      <c r="A41" s="124" t="s">
        <v>460</v>
      </c>
    </row>
    <row r="42" ht="11.25">
      <c r="A42" s="124" t="s">
        <v>461</v>
      </c>
    </row>
    <row r="43" ht="11.25">
      <c r="A43" s="124" t="s">
        <v>462</v>
      </c>
    </row>
    <row r="44" ht="11.25">
      <c r="A44" s="124" t="s">
        <v>463</v>
      </c>
    </row>
    <row r="45" ht="11.25">
      <c r="A45" s="124" t="s">
        <v>464</v>
      </c>
    </row>
    <row r="46" ht="11.25">
      <c r="A46" s="124" t="s">
        <v>141</v>
      </c>
    </row>
    <row r="47" ht="11.25">
      <c r="A47" s="124" t="s">
        <v>142</v>
      </c>
    </row>
    <row r="48" ht="11.25">
      <c r="A48" s="124" t="s">
        <v>385</v>
      </c>
    </row>
    <row r="49" ht="11.25">
      <c r="A49" s="124" t="s">
        <v>386</v>
      </c>
    </row>
    <row r="50" ht="11.25">
      <c r="A50" s="124" t="s">
        <v>387</v>
      </c>
    </row>
    <row r="51" ht="11.25">
      <c r="A51" s="124" t="s">
        <v>128</v>
      </c>
    </row>
    <row r="52" ht="11.25">
      <c r="A52" s="124" t="s">
        <v>129</v>
      </c>
    </row>
    <row r="53" ht="11.25">
      <c r="A53" s="124" t="s">
        <v>130</v>
      </c>
    </row>
    <row r="54" ht="11.25">
      <c r="A54" s="124" t="s">
        <v>425</v>
      </c>
    </row>
    <row r="55" ht="11.25">
      <c r="A55" s="124" t="s">
        <v>426</v>
      </c>
    </row>
    <row r="56" ht="11.25">
      <c r="A56" s="124" t="s">
        <v>427</v>
      </c>
    </row>
    <row r="57" ht="11.25">
      <c r="A57" s="124" t="s">
        <v>428</v>
      </c>
    </row>
    <row r="58" ht="11.25">
      <c r="A58" s="124" t="s">
        <v>429</v>
      </c>
    </row>
    <row r="59" ht="11.25">
      <c r="A59" s="124" t="s">
        <v>430</v>
      </c>
    </row>
    <row r="60" ht="11.25">
      <c r="A60" s="124" t="s">
        <v>431</v>
      </c>
    </row>
    <row r="61" ht="11.25">
      <c r="A61" s="124" t="s">
        <v>432</v>
      </c>
    </row>
    <row r="62" ht="11.25">
      <c r="A62" s="124" t="s">
        <v>433</v>
      </c>
    </row>
    <row r="63" ht="11.25">
      <c r="A63" s="124" t="s">
        <v>434</v>
      </c>
    </row>
    <row r="64" ht="11.25">
      <c r="A64" s="124" t="s">
        <v>435</v>
      </c>
    </row>
    <row r="65" ht="11.25">
      <c r="A65" s="124" t="s">
        <v>436</v>
      </c>
    </row>
    <row r="66" ht="11.25">
      <c r="A66" s="124" t="s">
        <v>437</v>
      </c>
    </row>
    <row r="67" ht="11.25">
      <c r="A67" s="124" t="s">
        <v>438</v>
      </c>
    </row>
    <row r="68" ht="11.25">
      <c r="A68" s="124" t="s">
        <v>439</v>
      </c>
    </row>
    <row r="69" ht="11.25">
      <c r="A69" s="124" t="s">
        <v>440</v>
      </c>
    </row>
    <row r="70" ht="11.25">
      <c r="A70" s="124" t="s">
        <v>441</v>
      </c>
    </row>
    <row r="71" ht="11.25">
      <c r="A71" s="124" t="s">
        <v>442</v>
      </c>
    </row>
    <row r="72" ht="11.25">
      <c r="A72" s="124" t="s">
        <v>443</v>
      </c>
    </row>
    <row r="73" ht="11.25">
      <c r="A73" s="124" t="s">
        <v>444</v>
      </c>
    </row>
    <row r="74" ht="11.25">
      <c r="A74" s="124" t="s">
        <v>445</v>
      </c>
    </row>
    <row r="75" ht="11.25">
      <c r="A75" s="124" t="s">
        <v>505</v>
      </c>
    </row>
    <row r="76" ht="11.25">
      <c r="A76" s="124" t="s">
        <v>446</v>
      </c>
    </row>
    <row r="77" ht="11.25">
      <c r="A77" s="124" t="s">
        <v>447</v>
      </c>
    </row>
    <row r="78" ht="11.25">
      <c r="A78" s="124" t="s">
        <v>448</v>
      </c>
    </row>
    <row r="79" ht="11.25">
      <c r="A79" s="124" t="s">
        <v>449</v>
      </c>
    </row>
    <row r="80" ht="11.25">
      <c r="A80" s="124" t="s">
        <v>450</v>
      </c>
    </row>
    <row r="81" ht="11.25">
      <c r="A81" s="124" t="s">
        <v>506</v>
      </c>
    </row>
    <row r="82" ht="11.25">
      <c r="A82" s="124" t="s">
        <v>465</v>
      </c>
    </row>
    <row r="83" ht="11.25">
      <c r="A83" s="124" t="s">
        <v>466</v>
      </c>
    </row>
    <row r="84" ht="11.25">
      <c r="A84" s="124" t="s">
        <v>467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H33" sqref="H33"/>
    </sheetView>
  </sheetViews>
  <sheetFormatPr defaultColWidth="9.140625" defaultRowHeight="11.25"/>
  <cols>
    <col min="1" max="16384" width="9.140625" style="40" customWidth="1"/>
  </cols>
  <sheetData>
    <row r="3" spans="1:17" s="27" customFormat="1" ht="16.5" customHeight="1">
      <c r="A3" s="25"/>
      <c r="C3" s="28"/>
      <c r="D3" s="32"/>
      <c r="E3" s="33"/>
      <c r="F3" s="34"/>
      <c r="G3" s="34"/>
      <c r="H3" s="34"/>
      <c r="I3" s="35"/>
      <c r="J3" s="36">
        <f>ROUND(IF($I5=0,0,I3/$I5)*100,1)</f>
        <v>0</v>
      </c>
      <c r="K3" s="37"/>
      <c r="L3" s="37"/>
      <c r="M3" s="37"/>
      <c r="N3" s="38"/>
      <c r="O3" s="37"/>
      <c r="P3" s="39"/>
      <c r="Q3" s="29"/>
    </row>
    <row r="8" spans="2:21" s="30" customFormat="1" ht="11.25">
      <c r="B8" s="185"/>
      <c r="C8" s="31"/>
      <c r="D8" s="304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187"/>
    </row>
    <row r="9" spans="2:21" s="30" customFormat="1" ht="11.25">
      <c r="B9" s="185"/>
      <c r="C9" s="31"/>
      <c r="D9" s="307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187"/>
    </row>
    <row r="10" spans="2:21" s="30" customFormat="1" ht="11.25">
      <c r="B10" s="185"/>
      <c r="C10" s="31"/>
      <c r="D10" s="307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9"/>
      <c r="U10" s="187"/>
    </row>
    <row r="11" spans="2:21" s="30" customFormat="1" ht="11.25">
      <c r="B11" s="185"/>
      <c r="C11" s="31"/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187"/>
    </row>
    <row r="12" spans="2:21" s="30" customFormat="1" ht="11.25">
      <c r="B12" s="185"/>
      <c r="C12" s="31"/>
      <c r="D12" s="307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187"/>
    </row>
    <row r="13" spans="2:21" s="30" customFormat="1" ht="11.25">
      <c r="B13" s="185"/>
      <c r="C13" s="31"/>
      <c r="D13" s="307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9"/>
      <c r="U13" s="187"/>
    </row>
    <row r="14" spans="2:21" s="30" customFormat="1" ht="11.25">
      <c r="B14" s="185"/>
      <c r="C14" s="31"/>
      <c r="D14" s="307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9"/>
      <c r="U14" s="187"/>
    </row>
    <row r="15" spans="2:21" s="30" customFormat="1" ht="11.25">
      <c r="B15" s="185"/>
      <c r="C15" s="31"/>
      <c r="D15" s="307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9"/>
      <c r="U15" s="187"/>
    </row>
    <row r="16" spans="2:21" s="30" customFormat="1" ht="11.25">
      <c r="B16" s="185"/>
      <c r="C16" s="31"/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9"/>
      <c r="U16" s="187"/>
    </row>
    <row r="17" spans="2:21" s="30" customFormat="1" ht="11.25">
      <c r="B17" s="185"/>
      <c r="C17" s="186" t="s">
        <v>5</v>
      </c>
      <c r="D17" s="307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187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768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5" width="9.140625" style="20" customWidth="1"/>
    <col min="6" max="6" width="43.28125" style="20" customWidth="1"/>
    <col min="7" max="16384" width="9.140625" style="20" customWidth="1"/>
  </cols>
  <sheetData>
    <row r="1" spans="1:3" ht="11.25">
      <c r="A1" s="20" t="s">
        <v>512</v>
      </c>
      <c r="B1" s="20" t="s">
        <v>388</v>
      </c>
      <c r="C1" s="20" t="s">
        <v>37</v>
      </c>
    </row>
    <row r="2" spans="1:5" ht="11.25">
      <c r="A2" s="20" t="s">
        <v>542</v>
      </c>
      <c r="B2" s="20" t="s">
        <v>542</v>
      </c>
      <c r="C2" s="20" t="s">
        <v>543</v>
      </c>
      <c r="D2" s="20" t="s">
        <v>542</v>
      </c>
      <c r="E2" s="20" t="s">
        <v>2059</v>
      </c>
    </row>
    <row r="3" spans="1:5" ht="11.25">
      <c r="A3" s="20" t="s">
        <v>542</v>
      </c>
      <c r="B3" s="20" t="s">
        <v>544</v>
      </c>
      <c r="C3" s="20" t="s">
        <v>545</v>
      </c>
      <c r="D3" s="20" t="s">
        <v>564</v>
      </c>
      <c r="E3" s="20" t="s">
        <v>2060</v>
      </c>
    </row>
    <row r="4" spans="1:5" ht="11.25">
      <c r="A4" s="20" t="s">
        <v>542</v>
      </c>
      <c r="B4" s="20" t="s">
        <v>546</v>
      </c>
      <c r="C4" s="20" t="s">
        <v>547</v>
      </c>
      <c r="D4" s="20" t="s">
        <v>616</v>
      </c>
      <c r="E4" s="20" t="s">
        <v>2061</v>
      </c>
    </row>
    <row r="5" spans="1:5" ht="11.25">
      <c r="A5" s="20" t="s">
        <v>542</v>
      </c>
      <c r="B5" s="20" t="s">
        <v>548</v>
      </c>
      <c r="C5" s="20" t="s">
        <v>549</v>
      </c>
      <c r="D5" s="20" t="s">
        <v>644</v>
      </c>
      <c r="E5" s="20" t="s">
        <v>2062</v>
      </c>
    </row>
    <row r="6" spans="1:5" ht="11.25">
      <c r="A6" s="20" t="s">
        <v>542</v>
      </c>
      <c r="B6" s="20" t="s">
        <v>550</v>
      </c>
      <c r="C6" s="20" t="s">
        <v>551</v>
      </c>
      <c r="D6" s="20" t="s">
        <v>672</v>
      </c>
      <c r="E6" s="20" t="s">
        <v>2063</v>
      </c>
    </row>
    <row r="7" spans="1:5" ht="11.25">
      <c r="A7" s="20" t="s">
        <v>542</v>
      </c>
      <c r="B7" s="20" t="s">
        <v>552</v>
      </c>
      <c r="C7" s="20" t="s">
        <v>553</v>
      </c>
      <c r="D7" s="20" t="s">
        <v>704</v>
      </c>
      <c r="E7" s="20" t="s">
        <v>2064</v>
      </c>
    </row>
    <row r="8" spans="1:5" ht="11.25">
      <c r="A8" s="20" t="s">
        <v>542</v>
      </c>
      <c r="B8" s="20" t="s">
        <v>554</v>
      </c>
      <c r="C8" s="20" t="s">
        <v>555</v>
      </c>
      <c r="D8" s="20" t="s">
        <v>746</v>
      </c>
      <c r="E8" s="20" t="s">
        <v>2065</v>
      </c>
    </row>
    <row r="9" spans="1:5" ht="11.25">
      <c r="A9" s="20" t="s">
        <v>542</v>
      </c>
      <c r="B9" s="20" t="s">
        <v>556</v>
      </c>
      <c r="C9" s="20" t="s">
        <v>557</v>
      </c>
      <c r="D9" s="20" t="s">
        <v>788</v>
      </c>
      <c r="E9" s="20" t="s">
        <v>2066</v>
      </c>
    </row>
    <row r="10" spans="1:5" ht="11.25">
      <c r="A10" s="20" t="s">
        <v>542</v>
      </c>
      <c r="B10" s="20" t="s">
        <v>558</v>
      </c>
      <c r="C10" s="20" t="s">
        <v>559</v>
      </c>
      <c r="D10" s="20" t="s">
        <v>810</v>
      </c>
      <c r="E10" s="20" t="s">
        <v>2067</v>
      </c>
    </row>
    <row r="11" spans="1:5" ht="11.25">
      <c r="A11" s="20" t="s">
        <v>542</v>
      </c>
      <c r="B11" s="20" t="s">
        <v>560</v>
      </c>
      <c r="C11" s="20" t="s">
        <v>561</v>
      </c>
      <c r="D11" s="20" t="s">
        <v>842</v>
      </c>
      <c r="E11" s="20" t="s">
        <v>2068</v>
      </c>
    </row>
    <row r="12" spans="1:5" ht="11.25">
      <c r="A12" s="20" t="s">
        <v>542</v>
      </c>
      <c r="B12" s="20" t="s">
        <v>562</v>
      </c>
      <c r="C12" s="20" t="s">
        <v>563</v>
      </c>
      <c r="D12" s="20" t="s">
        <v>880</v>
      </c>
      <c r="E12" s="20" t="s">
        <v>2069</v>
      </c>
    </row>
    <row r="13" spans="1:5" ht="11.25">
      <c r="A13" s="20" t="s">
        <v>564</v>
      </c>
      <c r="B13" s="20" t="s">
        <v>564</v>
      </c>
      <c r="C13" s="20" t="s">
        <v>565</v>
      </c>
      <c r="D13" s="20" t="s">
        <v>934</v>
      </c>
      <c r="E13" s="20" t="s">
        <v>2070</v>
      </c>
    </row>
    <row r="14" spans="1:5" ht="11.25">
      <c r="A14" s="20" t="s">
        <v>564</v>
      </c>
      <c r="B14" s="20" t="s">
        <v>566</v>
      </c>
      <c r="C14" s="20" t="s">
        <v>567</v>
      </c>
      <c r="D14" s="20" t="s">
        <v>994</v>
      </c>
      <c r="E14" s="20" t="s">
        <v>2071</v>
      </c>
    </row>
    <row r="15" spans="1:5" ht="11.25">
      <c r="A15" s="20" t="s">
        <v>564</v>
      </c>
      <c r="B15" s="20" t="s">
        <v>568</v>
      </c>
      <c r="C15" s="20" t="s">
        <v>569</v>
      </c>
      <c r="D15" s="20" t="s">
        <v>1014</v>
      </c>
      <c r="E15" s="20" t="s">
        <v>2072</v>
      </c>
    </row>
    <row r="16" spans="1:5" ht="11.25">
      <c r="A16" s="20" t="s">
        <v>564</v>
      </c>
      <c r="B16" s="20" t="s">
        <v>570</v>
      </c>
      <c r="C16" s="20" t="s">
        <v>571</v>
      </c>
      <c r="D16" s="20" t="s">
        <v>1040</v>
      </c>
      <c r="E16" s="20" t="s">
        <v>2073</v>
      </c>
    </row>
    <row r="17" spans="1:5" ht="11.25">
      <c r="A17" s="20" t="s">
        <v>564</v>
      </c>
      <c r="B17" s="20" t="s">
        <v>572</v>
      </c>
      <c r="C17" s="20" t="s">
        <v>573</v>
      </c>
      <c r="D17" s="20" t="s">
        <v>1074</v>
      </c>
      <c r="E17" s="20" t="s">
        <v>2074</v>
      </c>
    </row>
    <row r="18" spans="1:5" ht="11.25">
      <c r="A18" s="20" t="s">
        <v>564</v>
      </c>
      <c r="B18" s="20" t="s">
        <v>574</v>
      </c>
      <c r="C18" s="20" t="s">
        <v>575</v>
      </c>
      <c r="D18" s="20" t="s">
        <v>1104</v>
      </c>
      <c r="E18" s="20" t="s">
        <v>2075</v>
      </c>
    </row>
    <row r="19" spans="1:5" ht="11.25">
      <c r="A19" s="20" t="s">
        <v>564</v>
      </c>
      <c r="B19" s="20" t="s">
        <v>576</v>
      </c>
      <c r="C19" s="20" t="s">
        <v>577</v>
      </c>
      <c r="D19" s="20" t="s">
        <v>1134</v>
      </c>
      <c r="E19" s="20" t="s">
        <v>2076</v>
      </c>
    </row>
    <row r="20" spans="1:5" ht="11.25">
      <c r="A20" s="20" t="s">
        <v>564</v>
      </c>
      <c r="B20" s="20" t="s">
        <v>578</v>
      </c>
      <c r="C20" s="20" t="s">
        <v>579</v>
      </c>
      <c r="D20" s="20" t="s">
        <v>1162</v>
      </c>
      <c r="E20" s="20" t="s">
        <v>2077</v>
      </c>
    </row>
    <row r="21" spans="1:5" ht="11.25">
      <c r="A21" s="20" t="s">
        <v>564</v>
      </c>
      <c r="B21" s="20" t="s">
        <v>580</v>
      </c>
      <c r="C21" s="20" t="s">
        <v>581</v>
      </c>
      <c r="D21" s="20" t="s">
        <v>1208</v>
      </c>
      <c r="E21" s="20" t="s">
        <v>2078</v>
      </c>
    </row>
    <row r="22" spans="1:5" ht="11.25">
      <c r="A22" s="20" t="s">
        <v>564</v>
      </c>
      <c r="B22" s="20" t="s">
        <v>582</v>
      </c>
      <c r="C22" s="20" t="s">
        <v>583</v>
      </c>
      <c r="D22" s="20" t="s">
        <v>1234</v>
      </c>
      <c r="E22" s="20" t="s">
        <v>2079</v>
      </c>
    </row>
    <row r="23" spans="1:5" ht="11.25">
      <c r="A23" s="20" t="s">
        <v>564</v>
      </c>
      <c r="B23" s="20" t="s">
        <v>584</v>
      </c>
      <c r="C23" s="20" t="s">
        <v>585</v>
      </c>
      <c r="D23" s="20" t="s">
        <v>1250</v>
      </c>
      <c r="E23" s="20" t="s">
        <v>2080</v>
      </c>
    </row>
    <row r="24" spans="1:5" ht="11.25">
      <c r="A24" s="20" t="s">
        <v>564</v>
      </c>
      <c r="B24" s="20" t="s">
        <v>586</v>
      </c>
      <c r="C24" s="20" t="s">
        <v>587</v>
      </c>
      <c r="D24" s="20" t="s">
        <v>1280</v>
      </c>
      <c r="E24" s="20" t="s">
        <v>2081</v>
      </c>
    </row>
    <row r="25" spans="1:5" ht="11.25">
      <c r="A25" s="20" t="s">
        <v>564</v>
      </c>
      <c r="B25" s="20" t="s">
        <v>588</v>
      </c>
      <c r="C25" s="20" t="s">
        <v>589</v>
      </c>
      <c r="D25" s="20" t="s">
        <v>1320</v>
      </c>
      <c r="E25" s="20" t="s">
        <v>2082</v>
      </c>
    </row>
    <row r="26" spans="1:5" ht="11.25">
      <c r="A26" s="20" t="s">
        <v>564</v>
      </c>
      <c r="B26" s="20" t="s">
        <v>590</v>
      </c>
      <c r="C26" s="20" t="s">
        <v>591</v>
      </c>
      <c r="D26" s="20" t="s">
        <v>1374</v>
      </c>
      <c r="E26" s="20" t="s">
        <v>2083</v>
      </c>
    </row>
    <row r="27" spans="1:5" ht="11.25">
      <c r="A27" s="20" t="s">
        <v>564</v>
      </c>
      <c r="B27" s="20" t="s">
        <v>592</v>
      </c>
      <c r="C27" s="20" t="s">
        <v>593</v>
      </c>
      <c r="D27" s="20" t="s">
        <v>1419</v>
      </c>
      <c r="E27" s="20" t="s">
        <v>2084</v>
      </c>
    </row>
    <row r="28" spans="1:5" ht="11.25">
      <c r="A28" s="20" t="s">
        <v>564</v>
      </c>
      <c r="B28" s="20" t="s">
        <v>594</v>
      </c>
      <c r="C28" s="20" t="s">
        <v>595</v>
      </c>
      <c r="D28" s="20" t="s">
        <v>1445</v>
      </c>
      <c r="E28" s="20" t="s">
        <v>2085</v>
      </c>
    </row>
    <row r="29" spans="1:5" ht="11.25">
      <c r="A29" s="20" t="s">
        <v>564</v>
      </c>
      <c r="B29" s="20" t="s">
        <v>596</v>
      </c>
      <c r="C29" s="20" t="s">
        <v>597</v>
      </c>
      <c r="D29" s="20" t="s">
        <v>1467</v>
      </c>
      <c r="E29" s="20" t="s">
        <v>2086</v>
      </c>
    </row>
    <row r="30" spans="1:5" ht="11.25">
      <c r="A30" s="20" t="s">
        <v>564</v>
      </c>
      <c r="B30" s="20" t="s">
        <v>598</v>
      </c>
      <c r="C30" s="20" t="s">
        <v>599</v>
      </c>
      <c r="D30" s="20" t="s">
        <v>1503</v>
      </c>
      <c r="E30" s="20" t="s">
        <v>2087</v>
      </c>
    </row>
    <row r="31" spans="1:5" ht="11.25">
      <c r="A31" s="20" t="s">
        <v>564</v>
      </c>
      <c r="B31" s="20" t="s">
        <v>600</v>
      </c>
      <c r="C31" s="20" t="s">
        <v>601</v>
      </c>
      <c r="D31" s="20" t="s">
        <v>1535</v>
      </c>
      <c r="E31" s="20" t="s">
        <v>2088</v>
      </c>
    </row>
    <row r="32" spans="1:5" ht="11.25">
      <c r="A32" s="20" t="s">
        <v>564</v>
      </c>
      <c r="B32" s="20" t="s">
        <v>602</v>
      </c>
      <c r="C32" s="20" t="s">
        <v>603</v>
      </c>
      <c r="D32" s="20" t="s">
        <v>1568</v>
      </c>
      <c r="E32" s="20" t="s">
        <v>2089</v>
      </c>
    </row>
    <row r="33" spans="1:5" ht="11.25">
      <c r="A33" s="20" t="s">
        <v>564</v>
      </c>
      <c r="B33" s="20" t="s">
        <v>604</v>
      </c>
      <c r="C33" s="20" t="s">
        <v>605</v>
      </c>
      <c r="D33" s="20" t="s">
        <v>1614</v>
      </c>
      <c r="E33" s="20" t="s">
        <v>2090</v>
      </c>
    </row>
    <row r="34" spans="1:5" ht="11.25">
      <c r="A34" s="20" t="s">
        <v>564</v>
      </c>
      <c r="B34" s="20" t="s">
        <v>606</v>
      </c>
      <c r="C34" s="20" t="s">
        <v>607</v>
      </c>
      <c r="D34" s="20" t="s">
        <v>1642</v>
      </c>
      <c r="E34" s="20" t="s">
        <v>2091</v>
      </c>
    </row>
    <row r="35" spans="1:5" ht="11.25">
      <c r="A35" s="20" t="s">
        <v>564</v>
      </c>
      <c r="B35" s="20" t="s">
        <v>608</v>
      </c>
      <c r="C35" s="20" t="s">
        <v>609</v>
      </c>
      <c r="D35" s="20" t="s">
        <v>1682</v>
      </c>
      <c r="E35" s="20" t="s">
        <v>2092</v>
      </c>
    </row>
    <row r="36" spans="1:5" ht="11.25">
      <c r="A36" s="20" t="s">
        <v>564</v>
      </c>
      <c r="B36" s="20" t="s">
        <v>610</v>
      </c>
      <c r="C36" s="20" t="s">
        <v>611</v>
      </c>
      <c r="D36" s="20" t="s">
        <v>1708</v>
      </c>
      <c r="E36" s="20" t="s">
        <v>2093</v>
      </c>
    </row>
    <row r="37" spans="1:5" ht="11.25">
      <c r="A37" s="20" t="s">
        <v>564</v>
      </c>
      <c r="B37" s="20" t="s">
        <v>612</v>
      </c>
      <c r="C37" s="20" t="s">
        <v>613</v>
      </c>
      <c r="D37" s="20" t="s">
        <v>1790</v>
      </c>
      <c r="E37" s="20" t="s">
        <v>2094</v>
      </c>
    </row>
    <row r="38" spans="1:5" ht="11.25">
      <c r="A38" s="20" t="s">
        <v>564</v>
      </c>
      <c r="B38" s="20" t="s">
        <v>614</v>
      </c>
      <c r="C38" s="20" t="s">
        <v>615</v>
      </c>
      <c r="D38" s="20" t="s">
        <v>1824</v>
      </c>
      <c r="E38" s="20" t="s">
        <v>2095</v>
      </c>
    </row>
    <row r="39" spans="1:5" ht="11.25">
      <c r="A39" s="20" t="s">
        <v>616</v>
      </c>
      <c r="B39" s="20" t="s">
        <v>616</v>
      </c>
      <c r="C39" s="20" t="s">
        <v>617</v>
      </c>
      <c r="D39" s="20" t="s">
        <v>1873</v>
      </c>
      <c r="E39" s="20" t="s">
        <v>2096</v>
      </c>
    </row>
    <row r="40" spans="1:5" ht="11.25">
      <c r="A40" s="20" t="s">
        <v>616</v>
      </c>
      <c r="B40" s="20" t="s">
        <v>618</v>
      </c>
      <c r="C40" s="20" t="s">
        <v>619</v>
      </c>
      <c r="D40" s="20" t="s">
        <v>1921</v>
      </c>
      <c r="E40" s="20" t="s">
        <v>2097</v>
      </c>
    </row>
    <row r="41" spans="1:5" ht="11.25">
      <c r="A41" s="20" t="s">
        <v>616</v>
      </c>
      <c r="B41" s="20" t="s">
        <v>620</v>
      </c>
      <c r="C41" s="20" t="s">
        <v>621</v>
      </c>
      <c r="D41" s="20" t="s">
        <v>1949</v>
      </c>
      <c r="E41" s="20" t="s">
        <v>2098</v>
      </c>
    </row>
    <row r="42" spans="1:5" ht="11.25">
      <c r="A42" s="20" t="s">
        <v>616</v>
      </c>
      <c r="B42" s="20" t="s">
        <v>622</v>
      </c>
      <c r="C42" s="20" t="s">
        <v>623</v>
      </c>
      <c r="D42" s="20" t="s">
        <v>1977</v>
      </c>
      <c r="E42" s="20" t="s">
        <v>2099</v>
      </c>
    </row>
    <row r="43" spans="1:5" ht="11.25">
      <c r="A43" s="20" t="s">
        <v>616</v>
      </c>
      <c r="B43" s="20" t="s">
        <v>624</v>
      </c>
      <c r="C43" s="20" t="s">
        <v>625</v>
      </c>
      <c r="D43" s="20" t="s">
        <v>2029</v>
      </c>
      <c r="E43" s="20" t="s">
        <v>2100</v>
      </c>
    </row>
    <row r="44" spans="1:5" ht="11.25">
      <c r="A44" s="20" t="s">
        <v>616</v>
      </c>
      <c r="B44" s="20" t="s">
        <v>626</v>
      </c>
      <c r="C44" s="20" t="s">
        <v>627</v>
      </c>
      <c r="D44" s="20" t="s">
        <v>2032</v>
      </c>
      <c r="E44" s="20" t="s">
        <v>2101</v>
      </c>
    </row>
    <row r="45" spans="1:5" ht="11.25">
      <c r="A45" s="20" t="s">
        <v>616</v>
      </c>
      <c r="B45" s="20" t="s">
        <v>628</v>
      </c>
      <c r="C45" s="20" t="s">
        <v>629</v>
      </c>
      <c r="D45" s="20" t="s">
        <v>2035</v>
      </c>
      <c r="E45" s="20" t="s">
        <v>2102</v>
      </c>
    </row>
    <row r="46" spans="1:5" ht="11.25">
      <c r="A46" s="20" t="s">
        <v>616</v>
      </c>
      <c r="B46" s="20" t="s">
        <v>630</v>
      </c>
      <c r="C46" s="20" t="s">
        <v>631</v>
      </c>
      <c r="D46" s="20" t="s">
        <v>2038</v>
      </c>
      <c r="E46" s="20" t="s">
        <v>2103</v>
      </c>
    </row>
    <row r="47" spans="1:5" ht="11.25">
      <c r="A47" s="20" t="s">
        <v>616</v>
      </c>
      <c r="B47" s="20" t="s">
        <v>632</v>
      </c>
      <c r="C47" s="20" t="s">
        <v>633</v>
      </c>
      <c r="D47" s="20" t="s">
        <v>2041</v>
      </c>
      <c r="E47" s="20" t="s">
        <v>2104</v>
      </c>
    </row>
    <row r="48" spans="1:5" ht="11.25">
      <c r="A48" s="20" t="s">
        <v>616</v>
      </c>
      <c r="B48" s="20" t="s">
        <v>634</v>
      </c>
      <c r="C48" s="20" t="s">
        <v>635</v>
      </c>
      <c r="D48" s="20" t="s">
        <v>2044</v>
      </c>
      <c r="E48" s="20" t="s">
        <v>2105</v>
      </c>
    </row>
    <row r="49" spans="1:5" ht="11.25">
      <c r="A49" s="20" t="s">
        <v>616</v>
      </c>
      <c r="B49" s="20" t="s">
        <v>636</v>
      </c>
      <c r="C49" s="20" t="s">
        <v>637</v>
      </c>
      <c r="D49" s="20" t="s">
        <v>2047</v>
      </c>
      <c r="E49" s="20" t="s">
        <v>2106</v>
      </c>
    </row>
    <row r="50" spans="1:5" ht="11.25">
      <c r="A50" s="20" t="s">
        <v>616</v>
      </c>
      <c r="B50" s="20" t="s">
        <v>638</v>
      </c>
      <c r="C50" s="20" t="s">
        <v>639</v>
      </c>
      <c r="D50" s="20" t="s">
        <v>2050</v>
      </c>
      <c r="E50" s="20" t="s">
        <v>2107</v>
      </c>
    </row>
    <row r="51" spans="1:5" ht="11.25">
      <c r="A51" s="20" t="s">
        <v>616</v>
      </c>
      <c r="B51" s="20" t="s">
        <v>640</v>
      </c>
      <c r="C51" s="20" t="s">
        <v>641</v>
      </c>
      <c r="D51" s="20" t="s">
        <v>2053</v>
      </c>
      <c r="E51" s="20" t="s">
        <v>2108</v>
      </c>
    </row>
    <row r="52" spans="1:5" ht="11.25">
      <c r="A52" s="20" t="s">
        <v>616</v>
      </c>
      <c r="B52" s="20" t="s">
        <v>642</v>
      </c>
      <c r="C52" s="20" t="s">
        <v>643</v>
      </c>
      <c r="D52" s="20" t="s">
        <v>2056</v>
      </c>
      <c r="E52" s="20" t="s">
        <v>2109</v>
      </c>
    </row>
    <row r="53" spans="1:3" ht="11.25">
      <c r="A53" s="20" t="s">
        <v>644</v>
      </c>
      <c r="B53" s="20" t="s">
        <v>644</v>
      </c>
      <c r="C53" s="20" t="s">
        <v>645</v>
      </c>
    </row>
    <row r="54" spans="1:3" ht="11.25">
      <c r="A54" s="20" t="s">
        <v>644</v>
      </c>
      <c r="B54" s="20" t="s">
        <v>646</v>
      </c>
      <c r="C54" s="20" t="s">
        <v>647</v>
      </c>
    </row>
    <row r="55" spans="1:3" ht="11.25">
      <c r="A55" s="20" t="s">
        <v>644</v>
      </c>
      <c r="B55" s="20" t="s">
        <v>648</v>
      </c>
      <c r="C55" s="20" t="s">
        <v>649</v>
      </c>
    </row>
    <row r="56" spans="1:3" ht="11.25">
      <c r="A56" s="20" t="s">
        <v>644</v>
      </c>
      <c r="B56" s="20" t="s">
        <v>650</v>
      </c>
      <c r="C56" s="20" t="s">
        <v>651</v>
      </c>
    </row>
    <row r="57" spans="1:3" ht="11.25">
      <c r="A57" s="20" t="s">
        <v>644</v>
      </c>
      <c r="B57" s="20" t="s">
        <v>652</v>
      </c>
      <c r="C57" s="20" t="s">
        <v>653</v>
      </c>
    </row>
    <row r="58" spans="1:3" ht="11.25">
      <c r="A58" s="20" t="s">
        <v>644</v>
      </c>
      <c r="B58" s="20" t="s">
        <v>654</v>
      </c>
      <c r="C58" s="20" t="s">
        <v>655</v>
      </c>
    </row>
    <row r="59" spans="1:3" ht="11.25">
      <c r="A59" s="20" t="s">
        <v>644</v>
      </c>
      <c r="B59" s="20" t="s">
        <v>656</v>
      </c>
      <c r="C59" s="20" t="s">
        <v>657</v>
      </c>
    </row>
    <row r="60" spans="1:3" ht="11.25">
      <c r="A60" s="20" t="s">
        <v>644</v>
      </c>
      <c r="B60" s="20" t="s">
        <v>658</v>
      </c>
      <c r="C60" s="20" t="s">
        <v>659</v>
      </c>
    </row>
    <row r="61" spans="1:3" ht="11.25">
      <c r="A61" s="20" t="s">
        <v>644</v>
      </c>
      <c r="B61" s="20" t="s">
        <v>660</v>
      </c>
      <c r="C61" s="20" t="s">
        <v>661</v>
      </c>
    </row>
    <row r="62" spans="1:3" ht="11.25">
      <c r="A62" s="20" t="s">
        <v>644</v>
      </c>
      <c r="B62" s="20" t="s">
        <v>662</v>
      </c>
      <c r="C62" s="20" t="s">
        <v>663</v>
      </c>
    </row>
    <row r="63" spans="1:3" ht="11.25">
      <c r="A63" s="20" t="s">
        <v>644</v>
      </c>
      <c r="B63" s="20" t="s">
        <v>664</v>
      </c>
      <c r="C63" s="20" t="s">
        <v>665</v>
      </c>
    </row>
    <row r="64" spans="1:3" ht="11.25">
      <c r="A64" s="20" t="s">
        <v>644</v>
      </c>
      <c r="B64" s="20" t="s">
        <v>666</v>
      </c>
      <c r="C64" s="20" t="s">
        <v>667</v>
      </c>
    </row>
    <row r="65" spans="1:3" ht="11.25">
      <c r="A65" s="20" t="s">
        <v>644</v>
      </c>
      <c r="B65" s="20" t="s">
        <v>668</v>
      </c>
      <c r="C65" s="20" t="s">
        <v>669</v>
      </c>
    </row>
    <row r="66" spans="1:3" ht="11.25">
      <c r="A66" s="20" t="s">
        <v>644</v>
      </c>
      <c r="B66" s="20" t="s">
        <v>670</v>
      </c>
      <c r="C66" s="20" t="s">
        <v>671</v>
      </c>
    </row>
    <row r="67" spans="1:3" ht="11.25">
      <c r="A67" s="20" t="s">
        <v>672</v>
      </c>
      <c r="B67" s="20" t="s">
        <v>672</v>
      </c>
      <c r="C67" s="20" t="s">
        <v>673</v>
      </c>
    </row>
    <row r="68" spans="1:3" ht="11.25">
      <c r="A68" s="20" t="s">
        <v>672</v>
      </c>
      <c r="B68" s="20" t="s">
        <v>674</v>
      </c>
      <c r="C68" s="20" t="s">
        <v>675</v>
      </c>
    </row>
    <row r="69" spans="1:3" ht="11.25">
      <c r="A69" s="20" t="s">
        <v>672</v>
      </c>
      <c r="B69" s="20" t="s">
        <v>676</v>
      </c>
      <c r="C69" s="20" t="s">
        <v>677</v>
      </c>
    </row>
    <row r="70" spans="1:3" ht="11.25">
      <c r="A70" s="20" t="s">
        <v>672</v>
      </c>
      <c r="B70" s="20" t="s">
        <v>678</v>
      </c>
      <c r="C70" s="20" t="s">
        <v>679</v>
      </c>
    </row>
    <row r="71" spans="1:3" ht="11.25">
      <c r="A71" s="20" t="s">
        <v>672</v>
      </c>
      <c r="B71" s="20" t="s">
        <v>680</v>
      </c>
      <c r="C71" s="20" t="s">
        <v>681</v>
      </c>
    </row>
    <row r="72" spans="1:3" ht="11.25">
      <c r="A72" s="20" t="s">
        <v>672</v>
      </c>
      <c r="B72" s="20" t="s">
        <v>682</v>
      </c>
      <c r="C72" s="20" t="s">
        <v>683</v>
      </c>
    </row>
    <row r="73" spans="1:3" ht="11.25">
      <c r="A73" s="20" t="s">
        <v>672</v>
      </c>
      <c r="B73" s="20" t="s">
        <v>684</v>
      </c>
      <c r="C73" s="20" t="s">
        <v>685</v>
      </c>
    </row>
    <row r="74" spans="1:3" ht="11.25">
      <c r="A74" s="20" t="s">
        <v>672</v>
      </c>
      <c r="B74" s="20" t="s">
        <v>686</v>
      </c>
      <c r="C74" s="20" t="s">
        <v>687</v>
      </c>
    </row>
    <row r="75" spans="1:3" ht="11.25">
      <c r="A75" s="20" t="s">
        <v>672</v>
      </c>
      <c r="B75" s="20" t="s">
        <v>688</v>
      </c>
      <c r="C75" s="20" t="s">
        <v>689</v>
      </c>
    </row>
    <row r="76" spans="1:3" ht="11.25">
      <c r="A76" s="20" t="s">
        <v>672</v>
      </c>
      <c r="B76" s="20" t="s">
        <v>690</v>
      </c>
      <c r="C76" s="20" t="s">
        <v>691</v>
      </c>
    </row>
    <row r="77" spans="1:3" ht="11.25">
      <c r="A77" s="20" t="s">
        <v>672</v>
      </c>
      <c r="B77" s="20" t="s">
        <v>692</v>
      </c>
      <c r="C77" s="20" t="s">
        <v>693</v>
      </c>
    </row>
    <row r="78" spans="1:3" ht="11.25">
      <c r="A78" s="20" t="s">
        <v>672</v>
      </c>
      <c r="B78" s="20" t="s">
        <v>694</v>
      </c>
      <c r="C78" s="20" t="s">
        <v>695</v>
      </c>
    </row>
    <row r="79" spans="1:3" ht="11.25">
      <c r="A79" s="20" t="s">
        <v>672</v>
      </c>
      <c r="B79" s="20" t="s">
        <v>696</v>
      </c>
      <c r="C79" s="20" t="s">
        <v>697</v>
      </c>
    </row>
    <row r="80" spans="1:3" ht="11.25">
      <c r="A80" s="20" t="s">
        <v>672</v>
      </c>
      <c r="B80" s="20" t="s">
        <v>698</v>
      </c>
      <c r="C80" s="20" t="s">
        <v>699</v>
      </c>
    </row>
    <row r="81" spans="1:3" ht="11.25">
      <c r="A81" s="20" t="s">
        <v>672</v>
      </c>
      <c r="B81" s="20" t="s">
        <v>700</v>
      </c>
      <c r="C81" s="20" t="s">
        <v>701</v>
      </c>
    </row>
    <row r="82" spans="1:3" ht="11.25">
      <c r="A82" s="20" t="s">
        <v>672</v>
      </c>
      <c r="B82" s="20" t="s">
        <v>702</v>
      </c>
      <c r="C82" s="20" t="s">
        <v>703</v>
      </c>
    </row>
    <row r="83" spans="1:3" ht="11.25">
      <c r="A83" s="20" t="s">
        <v>704</v>
      </c>
      <c r="B83" s="20" t="s">
        <v>704</v>
      </c>
      <c r="C83" s="20" t="s">
        <v>705</v>
      </c>
    </row>
    <row r="84" spans="1:3" ht="11.25">
      <c r="A84" s="20" t="s">
        <v>704</v>
      </c>
      <c r="B84" s="20" t="s">
        <v>706</v>
      </c>
      <c r="C84" s="20" t="s">
        <v>707</v>
      </c>
    </row>
    <row r="85" spans="1:3" ht="11.25">
      <c r="A85" s="20" t="s">
        <v>704</v>
      </c>
      <c r="B85" s="20" t="s">
        <v>708</v>
      </c>
      <c r="C85" s="20" t="s">
        <v>709</v>
      </c>
    </row>
    <row r="86" spans="1:3" ht="11.25">
      <c r="A86" s="20" t="s">
        <v>704</v>
      </c>
      <c r="B86" s="20" t="s">
        <v>710</v>
      </c>
      <c r="C86" s="20" t="s">
        <v>711</v>
      </c>
    </row>
    <row r="87" spans="1:3" ht="11.25">
      <c r="A87" s="20" t="s">
        <v>704</v>
      </c>
      <c r="B87" s="20" t="s">
        <v>712</v>
      </c>
      <c r="C87" s="20" t="s">
        <v>713</v>
      </c>
    </row>
    <row r="88" spans="1:3" ht="11.25">
      <c r="A88" s="20" t="s">
        <v>704</v>
      </c>
      <c r="B88" s="20" t="s">
        <v>714</v>
      </c>
      <c r="C88" s="20" t="s">
        <v>715</v>
      </c>
    </row>
    <row r="89" spans="1:3" ht="11.25">
      <c r="A89" s="20" t="s">
        <v>704</v>
      </c>
      <c r="B89" s="20" t="s">
        <v>716</v>
      </c>
      <c r="C89" s="20" t="s">
        <v>717</v>
      </c>
    </row>
    <row r="90" spans="1:3" ht="11.25">
      <c r="A90" s="20" t="s">
        <v>704</v>
      </c>
      <c r="B90" s="20" t="s">
        <v>718</v>
      </c>
      <c r="C90" s="20" t="s">
        <v>719</v>
      </c>
    </row>
    <row r="91" spans="1:3" ht="11.25">
      <c r="A91" s="20" t="s">
        <v>704</v>
      </c>
      <c r="B91" s="20" t="s">
        <v>720</v>
      </c>
      <c r="C91" s="20" t="s">
        <v>721</v>
      </c>
    </row>
    <row r="92" spans="1:3" ht="11.25">
      <c r="A92" s="20" t="s">
        <v>704</v>
      </c>
      <c r="B92" s="20" t="s">
        <v>722</v>
      </c>
      <c r="C92" s="20" t="s">
        <v>723</v>
      </c>
    </row>
    <row r="93" spans="1:3" ht="11.25">
      <c r="A93" s="20" t="s">
        <v>704</v>
      </c>
      <c r="B93" s="20" t="s">
        <v>724</v>
      </c>
      <c r="C93" s="20" t="s">
        <v>725</v>
      </c>
    </row>
    <row r="94" spans="1:3" ht="11.25">
      <c r="A94" s="20" t="s">
        <v>704</v>
      </c>
      <c r="B94" s="20" t="s">
        <v>726</v>
      </c>
      <c r="C94" s="20" t="s">
        <v>727</v>
      </c>
    </row>
    <row r="95" spans="1:3" ht="11.25">
      <c r="A95" s="20" t="s">
        <v>704</v>
      </c>
      <c r="B95" s="20" t="s">
        <v>728</v>
      </c>
      <c r="C95" s="20" t="s">
        <v>729</v>
      </c>
    </row>
    <row r="96" spans="1:3" ht="11.25">
      <c r="A96" s="20" t="s">
        <v>704</v>
      </c>
      <c r="B96" s="20" t="s">
        <v>730</v>
      </c>
      <c r="C96" s="20" t="s">
        <v>731</v>
      </c>
    </row>
    <row r="97" spans="1:3" ht="11.25">
      <c r="A97" s="20" t="s">
        <v>704</v>
      </c>
      <c r="B97" s="20" t="s">
        <v>732</v>
      </c>
      <c r="C97" s="20" t="s">
        <v>733</v>
      </c>
    </row>
    <row r="98" spans="1:3" ht="11.25">
      <c r="A98" s="20" t="s">
        <v>704</v>
      </c>
      <c r="B98" s="20" t="s">
        <v>734</v>
      </c>
      <c r="C98" s="20" t="s">
        <v>735</v>
      </c>
    </row>
    <row r="99" spans="1:3" ht="11.25">
      <c r="A99" s="20" t="s">
        <v>704</v>
      </c>
      <c r="B99" s="20" t="s">
        <v>736</v>
      </c>
      <c r="C99" s="20" t="s">
        <v>737</v>
      </c>
    </row>
    <row r="100" spans="1:3" ht="11.25">
      <c r="A100" s="20" t="s">
        <v>704</v>
      </c>
      <c r="B100" s="20" t="s">
        <v>738</v>
      </c>
      <c r="C100" s="20" t="s">
        <v>739</v>
      </c>
    </row>
    <row r="101" spans="1:3" ht="11.25">
      <c r="A101" s="20" t="s">
        <v>704</v>
      </c>
      <c r="B101" s="20" t="s">
        <v>740</v>
      </c>
      <c r="C101" s="20" t="s">
        <v>741</v>
      </c>
    </row>
    <row r="102" spans="1:3" ht="11.25">
      <c r="A102" s="20" t="s">
        <v>704</v>
      </c>
      <c r="B102" s="20" t="s">
        <v>742</v>
      </c>
      <c r="C102" s="20" t="s">
        <v>743</v>
      </c>
    </row>
    <row r="103" spans="1:3" ht="11.25">
      <c r="A103" s="20" t="s">
        <v>704</v>
      </c>
      <c r="B103" s="20" t="s">
        <v>744</v>
      </c>
      <c r="C103" s="20" t="s">
        <v>745</v>
      </c>
    </row>
    <row r="104" spans="1:3" ht="11.25">
      <c r="A104" s="20" t="s">
        <v>746</v>
      </c>
      <c r="B104" s="20" t="s">
        <v>746</v>
      </c>
      <c r="C104" s="20" t="s">
        <v>747</v>
      </c>
    </row>
    <row r="105" spans="1:3" ht="11.25">
      <c r="A105" s="20" t="s">
        <v>746</v>
      </c>
      <c r="B105" s="20" t="s">
        <v>748</v>
      </c>
      <c r="C105" s="20" t="s">
        <v>749</v>
      </c>
    </row>
    <row r="106" spans="1:3" ht="11.25">
      <c r="A106" s="20" t="s">
        <v>746</v>
      </c>
      <c r="B106" s="20" t="s">
        <v>750</v>
      </c>
      <c r="C106" s="20" t="s">
        <v>751</v>
      </c>
    </row>
    <row r="107" spans="1:3" ht="11.25">
      <c r="A107" s="20" t="s">
        <v>746</v>
      </c>
      <c r="B107" s="20" t="s">
        <v>752</v>
      </c>
      <c r="C107" s="20" t="s">
        <v>753</v>
      </c>
    </row>
    <row r="108" spans="1:3" ht="11.25">
      <c r="A108" s="20" t="s">
        <v>746</v>
      </c>
      <c r="B108" s="20" t="s">
        <v>754</v>
      </c>
      <c r="C108" s="20" t="s">
        <v>755</v>
      </c>
    </row>
    <row r="109" spans="1:3" ht="11.25">
      <c r="A109" s="20" t="s">
        <v>746</v>
      </c>
      <c r="B109" s="20" t="s">
        <v>756</v>
      </c>
      <c r="C109" s="20" t="s">
        <v>757</v>
      </c>
    </row>
    <row r="110" spans="1:3" ht="11.25">
      <c r="A110" s="20" t="s">
        <v>746</v>
      </c>
      <c r="B110" s="20" t="s">
        <v>758</v>
      </c>
      <c r="C110" s="20" t="s">
        <v>759</v>
      </c>
    </row>
    <row r="111" spans="1:3" ht="11.25">
      <c r="A111" s="20" t="s">
        <v>746</v>
      </c>
      <c r="B111" s="20" t="s">
        <v>760</v>
      </c>
      <c r="C111" s="20" t="s">
        <v>761</v>
      </c>
    </row>
    <row r="112" spans="1:3" ht="11.25">
      <c r="A112" s="20" t="s">
        <v>746</v>
      </c>
      <c r="B112" s="20" t="s">
        <v>762</v>
      </c>
      <c r="C112" s="20" t="s">
        <v>763</v>
      </c>
    </row>
    <row r="113" spans="1:3" ht="11.25">
      <c r="A113" s="20" t="s">
        <v>746</v>
      </c>
      <c r="B113" s="20" t="s">
        <v>764</v>
      </c>
      <c r="C113" s="20" t="s">
        <v>765</v>
      </c>
    </row>
    <row r="114" spans="1:3" ht="11.25">
      <c r="A114" s="20" t="s">
        <v>746</v>
      </c>
      <c r="B114" s="20" t="s">
        <v>766</v>
      </c>
      <c r="C114" s="20" t="s">
        <v>767</v>
      </c>
    </row>
    <row r="115" spans="1:3" ht="11.25">
      <c r="A115" s="20" t="s">
        <v>746</v>
      </c>
      <c r="B115" s="20" t="s">
        <v>768</v>
      </c>
      <c r="C115" s="20" t="s">
        <v>769</v>
      </c>
    </row>
    <row r="116" spans="1:3" ht="11.25">
      <c r="A116" s="20" t="s">
        <v>746</v>
      </c>
      <c r="B116" s="20" t="s">
        <v>770</v>
      </c>
      <c r="C116" s="20" t="s">
        <v>771</v>
      </c>
    </row>
    <row r="117" spans="1:3" ht="11.25">
      <c r="A117" s="20" t="s">
        <v>746</v>
      </c>
      <c r="B117" s="20" t="s">
        <v>772</v>
      </c>
      <c r="C117" s="20" t="s">
        <v>773</v>
      </c>
    </row>
    <row r="118" spans="1:3" ht="11.25">
      <c r="A118" s="20" t="s">
        <v>746</v>
      </c>
      <c r="B118" s="20" t="s">
        <v>774</v>
      </c>
      <c r="C118" s="20" t="s">
        <v>775</v>
      </c>
    </row>
    <row r="119" spans="1:3" ht="11.25">
      <c r="A119" s="20" t="s">
        <v>746</v>
      </c>
      <c r="B119" s="20" t="s">
        <v>776</v>
      </c>
      <c r="C119" s="20" t="s">
        <v>777</v>
      </c>
    </row>
    <row r="120" spans="1:3" ht="11.25">
      <c r="A120" s="20" t="s">
        <v>746</v>
      </c>
      <c r="B120" s="20" t="s">
        <v>778</v>
      </c>
      <c r="C120" s="20" t="s">
        <v>779</v>
      </c>
    </row>
    <row r="121" spans="1:3" ht="11.25">
      <c r="A121" s="20" t="s">
        <v>746</v>
      </c>
      <c r="B121" s="20" t="s">
        <v>780</v>
      </c>
      <c r="C121" s="20" t="s">
        <v>781</v>
      </c>
    </row>
    <row r="122" spans="1:3" ht="11.25">
      <c r="A122" s="20" t="s">
        <v>746</v>
      </c>
      <c r="B122" s="20" t="s">
        <v>782</v>
      </c>
      <c r="C122" s="20" t="s">
        <v>783</v>
      </c>
    </row>
    <row r="123" spans="1:3" ht="11.25">
      <c r="A123" s="20" t="s">
        <v>746</v>
      </c>
      <c r="B123" s="20" t="s">
        <v>784</v>
      </c>
      <c r="C123" s="20" t="s">
        <v>785</v>
      </c>
    </row>
    <row r="124" spans="1:3" ht="11.25">
      <c r="A124" s="20" t="s">
        <v>746</v>
      </c>
      <c r="B124" s="20" t="s">
        <v>786</v>
      </c>
      <c r="C124" s="20" t="s">
        <v>787</v>
      </c>
    </row>
    <row r="125" spans="1:3" ht="11.25">
      <c r="A125" s="20" t="s">
        <v>788</v>
      </c>
      <c r="B125" s="20" t="s">
        <v>788</v>
      </c>
      <c r="C125" s="20" t="s">
        <v>789</v>
      </c>
    </row>
    <row r="126" spans="1:3" ht="11.25">
      <c r="A126" s="20" t="s">
        <v>788</v>
      </c>
      <c r="B126" s="20" t="s">
        <v>790</v>
      </c>
      <c r="C126" s="20" t="s">
        <v>791</v>
      </c>
    </row>
    <row r="127" spans="1:3" ht="11.25">
      <c r="A127" s="20" t="s">
        <v>788</v>
      </c>
      <c r="B127" s="20" t="s">
        <v>792</v>
      </c>
      <c r="C127" s="20" t="s">
        <v>793</v>
      </c>
    </row>
    <row r="128" spans="1:3" ht="11.25">
      <c r="A128" s="20" t="s">
        <v>788</v>
      </c>
      <c r="B128" s="20" t="s">
        <v>794</v>
      </c>
      <c r="C128" s="20" t="s">
        <v>795</v>
      </c>
    </row>
    <row r="129" spans="1:3" ht="11.25">
      <c r="A129" s="20" t="s">
        <v>788</v>
      </c>
      <c r="B129" s="20" t="s">
        <v>796</v>
      </c>
      <c r="C129" s="20" t="s">
        <v>797</v>
      </c>
    </row>
    <row r="130" spans="1:3" ht="11.25">
      <c r="A130" s="20" t="s">
        <v>788</v>
      </c>
      <c r="B130" s="20" t="s">
        <v>798</v>
      </c>
      <c r="C130" s="20" t="s">
        <v>799</v>
      </c>
    </row>
    <row r="131" spans="1:3" ht="11.25">
      <c r="A131" s="20" t="s">
        <v>788</v>
      </c>
      <c r="B131" s="20" t="s">
        <v>800</v>
      </c>
      <c r="C131" s="20" t="s">
        <v>801</v>
      </c>
    </row>
    <row r="132" spans="1:3" ht="11.25">
      <c r="A132" s="20" t="s">
        <v>788</v>
      </c>
      <c r="B132" s="20" t="s">
        <v>802</v>
      </c>
      <c r="C132" s="20" t="s">
        <v>803</v>
      </c>
    </row>
    <row r="133" spans="1:3" ht="11.25">
      <c r="A133" s="20" t="s">
        <v>788</v>
      </c>
      <c r="B133" s="20" t="s">
        <v>804</v>
      </c>
      <c r="C133" s="20" t="s">
        <v>805</v>
      </c>
    </row>
    <row r="134" spans="1:3" ht="11.25">
      <c r="A134" s="20" t="s">
        <v>788</v>
      </c>
      <c r="B134" s="20" t="s">
        <v>806</v>
      </c>
      <c r="C134" s="20" t="s">
        <v>807</v>
      </c>
    </row>
    <row r="135" spans="1:3" ht="11.25">
      <c r="A135" s="20" t="s">
        <v>788</v>
      </c>
      <c r="B135" s="20" t="s">
        <v>808</v>
      </c>
      <c r="C135" s="20" t="s">
        <v>809</v>
      </c>
    </row>
    <row r="136" spans="1:3" ht="11.25">
      <c r="A136" s="20" t="s">
        <v>810</v>
      </c>
      <c r="B136" s="20" t="s">
        <v>810</v>
      </c>
      <c r="C136" s="20" t="s">
        <v>811</v>
      </c>
    </row>
    <row r="137" spans="1:3" ht="11.25">
      <c r="A137" s="20" t="s">
        <v>810</v>
      </c>
      <c r="B137" s="20" t="s">
        <v>812</v>
      </c>
      <c r="C137" s="20" t="s">
        <v>813</v>
      </c>
    </row>
    <row r="138" spans="1:3" ht="11.25">
      <c r="A138" s="20" t="s">
        <v>810</v>
      </c>
      <c r="B138" s="20" t="s">
        <v>814</v>
      </c>
      <c r="C138" s="20" t="s">
        <v>815</v>
      </c>
    </row>
    <row r="139" spans="1:3" ht="11.25">
      <c r="A139" s="20" t="s">
        <v>810</v>
      </c>
      <c r="B139" s="20" t="s">
        <v>816</v>
      </c>
      <c r="C139" s="20" t="s">
        <v>817</v>
      </c>
    </row>
    <row r="140" spans="1:3" ht="11.25">
      <c r="A140" s="20" t="s">
        <v>810</v>
      </c>
      <c r="B140" s="20" t="s">
        <v>818</v>
      </c>
      <c r="C140" s="20" t="s">
        <v>819</v>
      </c>
    </row>
    <row r="141" spans="1:3" ht="11.25">
      <c r="A141" s="20" t="s">
        <v>810</v>
      </c>
      <c r="B141" s="20" t="s">
        <v>820</v>
      </c>
      <c r="C141" s="20" t="s">
        <v>821</v>
      </c>
    </row>
    <row r="142" spans="1:3" ht="11.25">
      <c r="A142" s="20" t="s">
        <v>810</v>
      </c>
      <c r="B142" s="20" t="s">
        <v>822</v>
      </c>
      <c r="C142" s="20" t="s">
        <v>823</v>
      </c>
    </row>
    <row r="143" spans="1:3" ht="11.25">
      <c r="A143" s="20" t="s">
        <v>810</v>
      </c>
      <c r="B143" s="20" t="s">
        <v>824</v>
      </c>
      <c r="C143" s="20" t="s">
        <v>825</v>
      </c>
    </row>
    <row r="144" spans="1:3" ht="11.25">
      <c r="A144" s="20" t="s">
        <v>810</v>
      </c>
      <c r="B144" s="20" t="s">
        <v>826</v>
      </c>
      <c r="C144" s="20" t="s">
        <v>827</v>
      </c>
    </row>
    <row r="145" spans="1:3" ht="11.25">
      <c r="A145" s="20" t="s">
        <v>810</v>
      </c>
      <c r="B145" s="20" t="s">
        <v>828</v>
      </c>
      <c r="C145" s="20" t="s">
        <v>829</v>
      </c>
    </row>
    <row r="146" spans="1:3" ht="11.25">
      <c r="A146" s="20" t="s">
        <v>810</v>
      </c>
      <c r="B146" s="20" t="s">
        <v>830</v>
      </c>
      <c r="C146" s="20" t="s">
        <v>831</v>
      </c>
    </row>
    <row r="147" spans="1:3" ht="11.25">
      <c r="A147" s="20" t="s">
        <v>810</v>
      </c>
      <c r="B147" s="20" t="s">
        <v>832</v>
      </c>
      <c r="C147" s="20" t="s">
        <v>833</v>
      </c>
    </row>
    <row r="148" spans="1:3" ht="11.25">
      <c r="A148" s="20" t="s">
        <v>810</v>
      </c>
      <c r="B148" s="20" t="s">
        <v>834</v>
      </c>
      <c r="C148" s="20" t="s">
        <v>835</v>
      </c>
    </row>
    <row r="149" spans="1:3" ht="11.25">
      <c r="A149" s="20" t="s">
        <v>810</v>
      </c>
      <c r="B149" s="20" t="s">
        <v>836</v>
      </c>
      <c r="C149" s="20" t="s">
        <v>837</v>
      </c>
    </row>
    <row r="150" spans="1:3" ht="11.25">
      <c r="A150" s="20" t="s">
        <v>810</v>
      </c>
      <c r="B150" s="20" t="s">
        <v>838</v>
      </c>
      <c r="C150" s="20" t="s">
        <v>839</v>
      </c>
    </row>
    <row r="151" spans="1:3" ht="11.25">
      <c r="A151" s="20" t="s">
        <v>810</v>
      </c>
      <c r="B151" s="20" t="s">
        <v>840</v>
      </c>
      <c r="C151" s="20" t="s">
        <v>841</v>
      </c>
    </row>
    <row r="152" spans="1:3" ht="11.25">
      <c r="A152" s="20" t="s">
        <v>842</v>
      </c>
      <c r="B152" s="20" t="s">
        <v>842</v>
      </c>
      <c r="C152" s="20" t="s">
        <v>843</v>
      </c>
    </row>
    <row r="153" spans="1:3" ht="11.25">
      <c r="A153" s="20" t="s">
        <v>842</v>
      </c>
      <c r="B153" s="20" t="s">
        <v>844</v>
      </c>
      <c r="C153" s="20" t="s">
        <v>845</v>
      </c>
    </row>
    <row r="154" spans="1:3" ht="11.25">
      <c r="A154" s="20" t="s">
        <v>842</v>
      </c>
      <c r="B154" s="20" t="s">
        <v>846</v>
      </c>
      <c r="C154" s="20" t="s">
        <v>847</v>
      </c>
    </row>
    <row r="155" spans="1:3" ht="11.25">
      <c r="A155" s="20" t="s">
        <v>842</v>
      </c>
      <c r="B155" s="20" t="s">
        <v>848</v>
      </c>
      <c r="C155" s="20" t="s">
        <v>849</v>
      </c>
    </row>
    <row r="156" spans="1:3" ht="11.25">
      <c r="A156" s="20" t="s">
        <v>842</v>
      </c>
      <c r="B156" s="20" t="s">
        <v>850</v>
      </c>
      <c r="C156" s="20" t="s">
        <v>851</v>
      </c>
    </row>
    <row r="157" spans="1:3" ht="11.25">
      <c r="A157" s="20" t="s">
        <v>842</v>
      </c>
      <c r="B157" s="20" t="s">
        <v>852</v>
      </c>
      <c r="C157" s="20" t="s">
        <v>853</v>
      </c>
    </row>
    <row r="158" spans="1:3" ht="11.25">
      <c r="A158" s="20" t="s">
        <v>842</v>
      </c>
      <c r="B158" s="20" t="s">
        <v>854</v>
      </c>
      <c r="C158" s="20" t="s">
        <v>855</v>
      </c>
    </row>
    <row r="159" spans="1:3" ht="11.25">
      <c r="A159" s="20" t="s">
        <v>842</v>
      </c>
      <c r="B159" s="20" t="s">
        <v>856</v>
      </c>
      <c r="C159" s="20" t="s">
        <v>857</v>
      </c>
    </row>
    <row r="160" spans="1:3" ht="11.25">
      <c r="A160" s="20" t="s">
        <v>842</v>
      </c>
      <c r="B160" s="20" t="s">
        <v>858</v>
      </c>
      <c r="C160" s="20" t="s">
        <v>859</v>
      </c>
    </row>
    <row r="161" spans="1:3" ht="11.25">
      <c r="A161" s="20" t="s">
        <v>842</v>
      </c>
      <c r="B161" s="20" t="s">
        <v>860</v>
      </c>
      <c r="C161" s="20" t="s">
        <v>861</v>
      </c>
    </row>
    <row r="162" spans="1:3" ht="11.25">
      <c r="A162" s="20" t="s">
        <v>842</v>
      </c>
      <c r="B162" s="20" t="s">
        <v>862</v>
      </c>
      <c r="C162" s="20" t="s">
        <v>863</v>
      </c>
    </row>
    <row r="163" spans="1:3" ht="11.25">
      <c r="A163" s="20" t="s">
        <v>842</v>
      </c>
      <c r="B163" s="20" t="s">
        <v>864</v>
      </c>
      <c r="C163" s="20" t="s">
        <v>865</v>
      </c>
    </row>
    <row r="164" spans="1:3" ht="11.25">
      <c r="A164" s="20" t="s">
        <v>842</v>
      </c>
      <c r="B164" s="20" t="s">
        <v>866</v>
      </c>
      <c r="C164" s="20" t="s">
        <v>867</v>
      </c>
    </row>
    <row r="165" spans="1:3" ht="11.25">
      <c r="A165" s="20" t="s">
        <v>842</v>
      </c>
      <c r="B165" s="20" t="s">
        <v>868</v>
      </c>
      <c r="C165" s="20" t="s">
        <v>869</v>
      </c>
    </row>
    <row r="166" spans="1:3" ht="11.25">
      <c r="A166" s="20" t="s">
        <v>842</v>
      </c>
      <c r="B166" s="20" t="s">
        <v>870</v>
      </c>
      <c r="C166" s="20" t="s">
        <v>871</v>
      </c>
    </row>
    <row r="167" spans="1:3" ht="11.25">
      <c r="A167" s="20" t="s">
        <v>842</v>
      </c>
      <c r="B167" s="20" t="s">
        <v>872</v>
      </c>
      <c r="C167" s="20" t="s">
        <v>873</v>
      </c>
    </row>
    <row r="168" spans="1:3" ht="11.25">
      <c r="A168" s="20" t="s">
        <v>842</v>
      </c>
      <c r="B168" s="20" t="s">
        <v>874</v>
      </c>
      <c r="C168" s="20" t="s">
        <v>875</v>
      </c>
    </row>
    <row r="169" spans="1:3" ht="11.25">
      <c r="A169" s="20" t="s">
        <v>842</v>
      </c>
      <c r="B169" s="20" t="s">
        <v>876</v>
      </c>
      <c r="C169" s="20" t="s">
        <v>877</v>
      </c>
    </row>
    <row r="170" spans="1:3" ht="11.25">
      <c r="A170" s="20" t="s">
        <v>842</v>
      </c>
      <c r="B170" s="20" t="s">
        <v>878</v>
      </c>
      <c r="C170" s="20" t="s">
        <v>879</v>
      </c>
    </row>
    <row r="171" spans="1:3" ht="11.25">
      <c r="A171" s="20" t="s">
        <v>880</v>
      </c>
      <c r="B171" s="20" t="s">
        <v>880</v>
      </c>
      <c r="C171" s="20" t="s">
        <v>881</v>
      </c>
    </row>
    <row r="172" spans="1:3" ht="11.25">
      <c r="A172" s="20" t="s">
        <v>880</v>
      </c>
      <c r="B172" s="20" t="s">
        <v>882</v>
      </c>
      <c r="C172" s="20" t="s">
        <v>883</v>
      </c>
    </row>
    <row r="173" spans="1:3" ht="11.25">
      <c r="A173" s="20" t="s">
        <v>880</v>
      </c>
      <c r="B173" s="20" t="s">
        <v>884</v>
      </c>
      <c r="C173" s="20" t="s">
        <v>885</v>
      </c>
    </row>
    <row r="174" spans="1:3" ht="11.25">
      <c r="A174" s="20" t="s">
        <v>880</v>
      </c>
      <c r="B174" s="20" t="s">
        <v>886</v>
      </c>
      <c r="C174" s="20" t="s">
        <v>887</v>
      </c>
    </row>
    <row r="175" spans="1:3" ht="11.25">
      <c r="A175" s="20" t="s">
        <v>880</v>
      </c>
      <c r="B175" s="20" t="s">
        <v>888</v>
      </c>
      <c r="C175" s="20" t="s">
        <v>889</v>
      </c>
    </row>
    <row r="176" spans="1:3" ht="11.25">
      <c r="A176" s="20" t="s">
        <v>880</v>
      </c>
      <c r="B176" s="20" t="s">
        <v>890</v>
      </c>
      <c r="C176" s="20" t="s">
        <v>891</v>
      </c>
    </row>
    <row r="177" spans="1:3" ht="11.25">
      <c r="A177" s="20" t="s">
        <v>880</v>
      </c>
      <c r="B177" s="20" t="s">
        <v>892</v>
      </c>
      <c r="C177" s="20" t="s">
        <v>893</v>
      </c>
    </row>
    <row r="178" spans="1:3" ht="11.25">
      <c r="A178" s="20" t="s">
        <v>880</v>
      </c>
      <c r="B178" s="20" t="s">
        <v>894</v>
      </c>
      <c r="C178" s="20" t="s">
        <v>895</v>
      </c>
    </row>
    <row r="179" spans="1:3" ht="11.25">
      <c r="A179" s="20" t="s">
        <v>880</v>
      </c>
      <c r="B179" s="20" t="s">
        <v>896</v>
      </c>
      <c r="C179" s="20" t="s">
        <v>897</v>
      </c>
    </row>
    <row r="180" spans="1:3" ht="11.25">
      <c r="A180" s="20" t="s">
        <v>880</v>
      </c>
      <c r="B180" s="20" t="s">
        <v>898</v>
      </c>
      <c r="C180" s="20" t="s">
        <v>899</v>
      </c>
    </row>
    <row r="181" spans="1:3" ht="11.25">
      <c r="A181" s="20" t="s">
        <v>880</v>
      </c>
      <c r="B181" s="20" t="s">
        <v>900</v>
      </c>
      <c r="C181" s="20" t="s">
        <v>901</v>
      </c>
    </row>
    <row r="182" spans="1:3" ht="11.25">
      <c r="A182" s="20" t="s">
        <v>880</v>
      </c>
      <c r="B182" s="20" t="s">
        <v>902</v>
      </c>
      <c r="C182" s="20" t="s">
        <v>903</v>
      </c>
    </row>
    <row r="183" spans="1:3" ht="11.25">
      <c r="A183" s="20" t="s">
        <v>880</v>
      </c>
      <c r="B183" s="20" t="s">
        <v>904</v>
      </c>
      <c r="C183" s="20" t="s">
        <v>905</v>
      </c>
    </row>
    <row r="184" spans="1:3" ht="11.25">
      <c r="A184" s="20" t="s">
        <v>880</v>
      </c>
      <c r="B184" s="20" t="s">
        <v>906</v>
      </c>
      <c r="C184" s="20" t="s">
        <v>907</v>
      </c>
    </row>
    <row r="185" spans="1:3" ht="11.25">
      <c r="A185" s="20" t="s">
        <v>880</v>
      </c>
      <c r="B185" s="20" t="s">
        <v>908</v>
      </c>
      <c r="C185" s="20" t="s">
        <v>909</v>
      </c>
    </row>
    <row r="186" spans="1:3" ht="11.25">
      <c r="A186" s="20" t="s">
        <v>880</v>
      </c>
      <c r="B186" s="20" t="s">
        <v>910</v>
      </c>
      <c r="C186" s="20" t="s">
        <v>911</v>
      </c>
    </row>
    <row r="187" spans="1:3" ht="11.25">
      <c r="A187" s="20" t="s">
        <v>880</v>
      </c>
      <c r="B187" s="20" t="s">
        <v>912</v>
      </c>
      <c r="C187" s="20" t="s">
        <v>913</v>
      </c>
    </row>
    <row r="188" spans="1:3" ht="11.25">
      <c r="A188" s="20" t="s">
        <v>880</v>
      </c>
      <c r="B188" s="20" t="s">
        <v>914</v>
      </c>
      <c r="C188" s="20" t="s">
        <v>915</v>
      </c>
    </row>
    <row r="189" spans="1:3" ht="11.25">
      <c r="A189" s="20" t="s">
        <v>880</v>
      </c>
      <c r="B189" s="20" t="s">
        <v>916</v>
      </c>
      <c r="C189" s="20" t="s">
        <v>917</v>
      </c>
    </row>
    <row r="190" spans="1:3" ht="11.25">
      <c r="A190" s="20" t="s">
        <v>880</v>
      </c>
      <c r="B190" s="20" t="s">
        <v>918</v>
      </c>
      <c r="C190" s="20" t="s">
        <v>919</v>
      </c>
    </row>
    <row r="191" spans="1:3" ht="11.25">
      <c r="A191" s="20" t="s">
        <v>880</v>
      </c>
      <c r="B191" s="20" t="s">
        <v>920</v>
      </c>
      <c r="C191" s="20" t="s">
        <v>921</v>
      </c>
    </row>
    <row r="192" spans="1:3" ht="11.25">
      <c r="A192" s="20" t="s">
        <v>880</v>
      </c>
      <c r="B192" s="20" t="s">
        <v>922</v>
      </c>
      <c r="C192" s="20" t="s">
        <v>923</v>
      </c>
    </row>
    <row r="193" spans="1:3" ht="11.25">
      <c r="A193" s="20" t="s">
        <v>880</v>
      </c>
      <c r="B193" s="20" t="s">
        <v>924</v>
      </c>
      <c r="C193" s="20" t="s">
        <v>925</v>
      </c>
    </row>
    <row r="194" spans="1:3" ht="11.25">
      <c r="A194" s="20" t="s">
        <v>880</v>
      </c>
      <c r="B194" s="20" t="s">
        <v>926</v>
      </c>
      <c r="C194" s="20" t="s">
        <v>927</v>
      </c>
    </row>
    <row r="195" spans="1:3" ht="11.25">
      <c r="A195" s="20" t="s">
        <v>880</v>
      </c>
      <c r="B195" s="20" t="s">
        <v>928</v>
      </c>
      <c r="C195" s="20" t="s">
        <v>929</v>
      </c>
    </row>
    <row r="196" spans="1:3" ht="11.25">
      <c r="A196" s="20" t="s">
        <v>880</v>
      </c>
      <c r="B196" s="20" t="s">
        <v>930</v>
      </c>
      <c r="C196" s="20" t="s">
        <v>931</v>
      </c>
    </row>
    <row r="197" spans="1:3" ht="11.25">
      <c r="A197" s="20" t="s">
        <v>880</v>
      </c>
      <c r="B197" s="20" t="s">
        <v>932</v>
      </c>
      <c r="C197" s="20" t="s">
        <v>933</v>
      </c>
    </row>
    <row r="198" spans="1:3" ht="11.25">
      <c r="A198" s="20" t="s">
        <v>934</v>
      </c>
      <c r="B198" s="20" t="s">
        <v>934</v>
      </c>
      <c r="C198" s="20" t="s">
        <v>935</v>
      </c>
    </row>
    <row r="199" spans="1:3" ht="11.25">
      <c r="A199" s="20" t="s">
        <v>934</v>
      </c>
      <c r="B199" s="20" t="s">
        <v>936</v>
      </c>
      <c r="C199" s="20" t="s">
        <v>937</v>
      </c>
    </row>
    <row r="200" spans="1:3" ht="11.25">
      <c r="A200" s="20" t="s">
        <v>934</v>
      </c>
      <c r="B200" s="20" t="s">
        <v>938</v>
      </c>
      <c r="C200" s="20" t="s">
        <v>939</v>
      </c>
    </row>
    <row r="201" spans="1:3" ht="11.25">
      <c r="A201" s="20" t="s">
        <v>934</v>
      </c>
      <c r="B201" s="20" t="s">
        <v>940</v>
      </c>
      <c r="C201" s="20" t="s">
        <v>941</v>
      </c>
    </row>
    <row r="202" spans="1:3" ht="11.25">
      <c r="A202" s="20" t="s">
        <v>934</v>
      </c>
      <c r="B202" s="20" t="s">
        <v>942</v>
      </c>
      <c r="C202" s="20" t="s">
        <v>943</v>
      </c>
    </row>
    <row r="203" spans="1:3" ht="11.25">
      <c r="A203" s="20" t="s">
        <v>934</v>
      </c>
      <c r="B203" s="20" t="s">
        <v>944</v>
      </c>
      <c r="C203" s="20" t="s">
        <v>945</v>
      </c>
    </row>
    <row r="204" spans="1:3" ht="11.25">
      <c r="A204" s="20" t="s">
        <v>934</v>
      </c>
      <c r="B204" s="20" t="s">
        <v>946</v>
      </c>
      <c r="C204" s="20" t="s">
        <v>947</v>
      </c>
    </row>
    <row r="205" spans="1:3" ht="11.25">
      <c r="A205" s="20" t="s">
        <v>934</v>
      </c>
      <c r="B205" s="20" t="s">
        <v>948</v>
      </c>
      <c r="C205" s="20" t="s">
        <v>949</v>
      </c>
    </row>
    <row r="206" spans="1:3" ht="11.25">
      <c r="A206" s="20" t="s">
        <v>934</v>
      </c>
      <c r="B206" s="20" t="s">
        <v>950</v>
      </c>
      <c r="C206" s="20" t="s">
        <v>951</v>
      </c>
    </row>
    <row r="207" spans="1:3" ht="11.25">
      <c r="A207" s="20" t="s">
        <v>934</v>
      </c>
      <c r="B207" s="20" t="s">
        <v>952</v>
      </c>
      <c r="C207" s="20" t="s">
        <v>953</v>
      </c>
    </row>
    <row r="208" spans="1:3" ht="11.25">
      <c r="A208" s="20" t="s">
        <v>934</v>
      </c>
      <c r="B208" s="20" t="s">
        <v>954</v>
      </c>
      <c r="C208" s="20" t="s">
        <v>955</v>
      </c>
    </row>
    <row r="209" spans="1:3" ht="11.25">
      <c r="A209" s="20" t="s">
        <v>934</v>
      </c>
      <c r="B209" s="20" t="s">
        <v>956</v>
      </c>
      <c r="C209" s="20" t="s">
        <v>957</v>
      </c>
    </row>
    <row r="210" spans="1:3" ht="11.25">
      <c r="A210" s="20" t="s">
        <v>934</v>
      </c>
      <c r="B210" s="20" t="s">
        <v>958</v>
      </c>
      <c r="C210" s="20" t="s">
        <v>959</v>
      </c>
    </row>
    <row r="211" spans="1:3" ht="11.25">
      <c r="A211" s="20" t="s">
        <v>934</v>
      </c>
      <c r="B211" s="20" t="s">
        <v>960</v>
      </c>
      <c r="C211" s="20" t="s">
        <v>961</v>
      </c>
    </row>
    <row r="212" spans="1:3" ht="11.25">
      <c r="A212" s="20" t="s">
        <v>934</v>
      </c>
      <c r="B212" s="20" t="s">
        <v>962</v>
      </c>
      <c r="C212" s="20" t="s">
        <v>963</v>
      </c>
    </row>
    <row r="213" spans="1:3" ht="11.25">
      <c r="A213" s="20" t="s">
        <v>934</v>
      </c>
      <c r="B213" s="20" t="s">
        <v>964</v>
      </c>
      <c r="C213" s="20" t="s">
        <v>965</v>
      </c>
    </row>
    <row r="214" spans="1:3" ht="11.25">
      <c r="A214" s="20" t="s">
        <v>934</v>
      </c>
      <c r="B214" s="20" t="s">
        <v>966</v>
      </c>
      <c r="C214" s="20" t="s">
        <v>967</v>
      </c>
    </row>
    <row r="215" spans="1:3" ht="11.25">
      <c r="A215" s="20" t="s">
        <v>934</v>
      </c>
      <c r="B215" s="20" t="s">
        <v>968</v>
      </c>
      <c r="C215" s="20" t="s">
        <v>969</v>
      </c>
    </row>
    <row r="216" spans="1:3" ht="11.25">
      <c r="A216" s="20" t="s">
        <v>934</v>
      </c>
      <c r="B216" s="20" t="s">
        <v>970</v>
      </c>
      <c r="C216" s="20" t="s">
        <v>971</v>
      </c>
    </row>
    <row r="217" spans="1:3" ht="11.25">
      <c r="A217" s="20" t="s">
        <v>934</v>
      </c>
      <c r="B217" s="20" t="s">
        <v>972</v>
      </c>
      <c r="C217" s="20" t="s">
        <v>973</v>
      </c>
    </row>
    <row r="218" spans="1:3" ht="11.25">
      <c r="A218" s="20" t="s">
        <v>934</v>
      </c>
      <c r="B218" s="20" t="s">
        <v>974</v>
      </c>
      <c r="C218" s="20" t="s">
        <v>975</v>
      </c>
    </row>
    <row r="219" spans="1:3" ht="11.25">
      <c r="A219" s="20" t="s">
        <v>934</v>
      </c>
      <c r="B219" s="20" t="s">
        <v>976</v>
      </c>
      <c r="C219" s="20" t="s">
        <v>977</v>
      </c>
    </row>
    <row r="220" spans="1:3" ht="11.25">
      <c r="A220" s="20" t="s">
        <v>934</v>
      </c>
      <c r="B220" s="20" t="s">
        <v>978</v>
      </c>
      <c r="C220" s="20" t="s">
        <v>979</v>
      </c>
    </row>
    <row r="221" spans="1:3" ht="11.25">
      <c r="A221" s="20" t="s">
        <v>934</v>
      </c>
      <c r="B221" s="20" t="s">
        <v>980</v>
      </c>
      <c r="C221" s="20" t="s">
        <v>981</v>
      </c>
    </row>
    <row r="222" spans="1:3" ht="11.25">
      <c r="A222" s="20" t="s">
        <v>934</v>
      </c>
      <c r="B222" s="20" t="s">
        <v>982</v>
      </c>
      <c r="C222" s="20" t="s">
        <v>983</v>
      </c>
    </row>
    <row r="223" spans="1:3" ht="11.25">
      <c r="A223" s="20" t="s">
        <v>934</v>
      </c>
      <c r="B223" s="20" t="s">
        <v>984</v>
      </c>
      <c r="C223" s="20" t="s">
        <v>985</v>
      </c>
    </row>
    <row r="224" spans="1:3" ht="11.25">
      <c r="A224" s="20" t="s">
        <v>934</v>
      </c>
      <c r="B224" s="20" t="s">
        <v>986</v>
      </c>
      <c r="C224" s="20" t="s">
        <v>987</v>
      </c>
    </row>
    <row r="225" spans="1:3" ht="11.25">
      <c r="A225" s="20" t="s">
        <v>934</v>
      </c>
      <c r="B225" s="20" t="s">
        <v>988</v>
      </c>
      <c r="C225" s="20" t="s">
        <v>989</v>
      </c>
    </row>
    <row r="226" spans="1:3" ht="11.25">
      <c r="A226" s="20" t="s">
        <v>934</v>
      </c>
      <c r="B226" s="20" t="s">
        <v>990</v>
      </c>
      <c r="C226" s="20" t="s">
        <v>991</v>
      </c>
    </row>
    <row r="227" spans="1:3" ht="11.25">
      <c r="A227" s="20" t="s">
        <v>934</v>
      </c>
      <c r="B227" s="20" t="s">
        <v>992</v>
      </c>
      <c r="C227" s="20" t="s">
        <v>993</v>
      </c>
    </row>
    <row r="228" spans="1:3" ht="11.25">
      <c r="A228" s="20" t="s">
        <v>994</v>
      </c>
      <c r="B228" s="20" t="s">
        <v>994</v>
      </c>
      <c r="C228" s="20" t="s">
        <v>995</v>
      </c>
    </row>
    <row r="229" spans="1:3" ht="11.25">
      <c r="A229" s="20" t="s">
        <v>994</v>
      </c>
      <c r="B229" s="20" t="s">
        <v>996</v>
      </c>
      <c r="C229" s="20" t="s">
        <v>997</v>
      </c>
    </row>
    <row r="230" spans="1:3" ht="11.25">
      <c r="A230" s="20" t="s">
        <v>994</v>
      </c>
      <c r="B230" s="20" t="s">
        <v>998</v>
      </c>
      <c r="C230" s="20" t="s">
        <v>999</v>
      </c>
    </row>
    <row r="231" spans="1:3" ht="11.25">
      <c r="A231" s="20" t="s">
        <v>994</v>
      </c>
      <c r="B231" s="20" t="s">
        <v>1000</v>
      </c>
      <c r="C231" s="20" t="s">
        <v>1001</v>
      </c>
    </row>
    <row r="232" spans="1:3" ht="11.25">
      <c r="A232" s="20" t="s">
        <v>994</v>
      </c>
      <c r="B232" s="20" t="s">
        <v>1002</v>
      </c>
      <c r="C232" s="20" t="s">
        <v>1003</v>
      </c>
    </row>
    <row r="233" spans="1:3" ht="11.25">
      <c r="A233" s="20" t="s">
        <v>994</v>
      </c>
      <c r="B233" s="20" t="s">
        <v>1004</v>
      </c>
      <c r="C233" s="20" t="s">
        <v>1005</v>
      </c>
    </row>
    <row r="234" spans="1:3" ht="11.25">
      <c r="A234" s="20" t="s">
        <v>994</v>
      </c>
      <c r="B234" s="20" t="s">
        <v>1006</v>
      </c>
      <c r="C234" s="20" t="s">
        <v>1007</v>
      </c>
    </row>
    <row r="235" spans="1:3" ht="11.25">
      <c r="A235" s="20" t="s">
        <v>994</v>
      </c>
      <c r="B235" s="20" t="s">
        <v>1008</v>
      </c>
      <c r="C235" s="20" t="s">
        <v>1009</v>
      </c>
    </row>
    <row r="236" spans="1:3" ht="11.25">
      <c r="A236" s="20" t="s">
        <v>994</v>
      </c>
      <c r="B236" s="20" t="s">
        <v>1010</v>
      </c>
      <c r="C236" s="20" t="s">
        <v>1011</v>
      </c>
    </row>
    <row r="237" spans="1:3" ht="11.25">
      <c r="A237" s="20" t="s">
        <v>994</v>
      </c>
      <c r="B237" s="20" t="s">
        <v>1012</v>
      </c>
      <c r="C237" s="20" t="s">
        <v>1013</v>
      </c>
    </row>
    <row r="238" spans="1:3" ht="11.25">
      <c r="A238" s="20" t="s">
        <v>1014</v>
      </c>
      <c r="B238" s="20" t="s">
        <v>1014</v>
      </c>
      <c r="C238" s="20" t="s">
        <v>1015</v>
      </c>
    </row>
    <row r="239" spans="1:3" ht="11.25">
      <c r="A239" s="20" t="s">
        <v>1014</v>
      </c>
      <c r="B239" s="20" t="s">
        <v>1016</v>
      </c>
      <c r="C239" s="20" t="s">
        <v>1017</v>
      </c>
    </row>
    <row r="240" spans="1:3" ht="11.25">
      <c r="A240" s="20" t="s">
        <v>1014</v>
      </c>
      <c r="B240" s="20" t="s">
        <v>1018</v>
      </c>
      <c r="C240" s="20" t="s">
        <v>1019</v>
      </c>
    </row>
    <row r="241" spans="1:3" ht="11.25">
      <c r="A241" s="20" t="s">
        <v>1014</v>
      </c>
      <c r="B241" s="20" t="s">
        <v>1020</v>
      </c>
      <c r="C241" s="20" t="s">
        <v>1021</v>
      </c>
    </row>
    <row r="242" spans="1:3" ht="11.25">
      <c r="A242" s="20" t="s">
        <v>1014</v>
      </c>
      <c r="B242" s="20" t="s">
        <v>1022</v>
      </c>
      <c r="C242" s="20" t="s">
        <v>1023</v>
      </c>
    </row>
    <row r="243" spans="1:3" ht="11.25">
      <c r="A243" s="20" t="s">
        <v>1014</v>
      </c>
      <c r="B243" s="20" t="s">
        <v>1024</v>
      </c>
      <c r="C243" s="20" t="s">
        <v>1025</v>
      </c>
    </row>
    <row r="244" spans="1:3" ht="11.25">
      <c r="A244" s="20" t="s">
        <v>1014</v>
      </c>
      <c r="B244" s="20" t="s">
        <v>1026</v>
      </c>
      <c r="C244" s="20" t="s">
        <v>1027</v>
      </c>
    </row>
    <row r="245" spans="1:3" ht="11.25">
      <c r="A245" s="20" t="s">
        <v>1014</v>
      </c>
      <c r="B245" s="20" t="s">
        <v>1028</v>
      </c>
      <c r="C245" s="20" t="s">
        <v>1029</v>
      </c>
    </row>
    <row r="246" spans="1:3" ht="11.25">
      <c r="A246" s="20" t="s">
        <v>1014</v>
      </c>
      <c r="B246" s="20" t="s">
        <v>1030</v>
      </c>
      <c r="C246" s="20" t="s">
        <v>1031</v>
      </c>
    </row>
    <row r="247" spans="1:3" ht="11.25">
      <c r="A247" s="20" t="s">
        <v>1014</v>
      </c>
      <c r="B247" s="20" t="s">
        <v>1032</v>
      </c>
      <c r="C247" s="20" t="s">
        <v>1033</v>
      </c>
    </row>
    <row r="248" spans="1:3" ht="11.25">
      <c r="A248" s="20" t="s">
        <v>1014</v>
      </c>
      <c r="B248" s="20" t="s">
        <v>1034</v>
      </c>
      <c r="C248" s="20" t="s">
        <v>1035</v>
      </c>
    </row>
    <row r="249" spans="1:3" ht="11.25">
      <c r="A249" s="20" t="s">
        <v>1014</v>
      </c>
      <c r="B249" s="20" t="s">
        <v>1036</v>
      </c>
      <c r="C249" s="20" t="s">
        <v>1037</v>
      </c>
    </row>
    <row r="250" spans="1:3" ht="11.25">
      <c r="A250" s="20" t="s">
        <v>1014</v>
      </c>
      <c r="B250" s="20" t="s">
        <v>1038</v>
      </c>
      <c r="C250" s="20" t="s">
        <v>1039</v>
      </c>
    </row>
    <row r="251" spans="1:3" ht="11.25">
      <c r="A251" s="20" t="s">
        <v>1040</v>
      </c>
      <c r="B251" s="20" t="s">
        <v>1040</v>
      </c>
      <c r="C251" s="20" t="s">
        <v>1041</v>
      </c>
    </row>
    <row r="252" spans="1:3" ht="11.25">
      <c r="A252" s="20" t="s">
        <v>1040</v>
      </c>
      <c r="B252" s="20" t="s">
        <v>1042</v>
      </c>
      <c r="C252" s="20" t="s">
        <v>1043</v>
      </c>
    </row>
    <row r="253" spans="1:3" ht="11.25">
      <c r="A253" s="20" t="s">
        <v>1040</v>
      </c>
      <c r="B253" s="20" t="s">
        <v>1044</v>
      </c>
      <c r="C253" s="20" t="s">
        <v>1045</v>
      </c>
    </row>
    <row r="254" spans="1:3" ht="11.25">
      <c r="A254" s="20" t="s">
        <v>1040</v>
      </c>
      <c r="B254" s="20" t="s">
        <v>1046</v>
      </c>
      <c r="C254" s="20" t="s">
        <v>1047</v>
      </c>
    </row>
    <row r="255" spans="1:3" ht="11.25">
      <c r="A255" s="20" t="s">
        <v>1040</v>
      </c>
      <c r="B255" s="20" t="s">
        <v>1048</v>
      </c>
      <c r="C255" s="20" t="s">
        <v>1049</v>
      </c>
    </row>
    <row r="256" spans="1:3" ht="11.25">
      <c r="A256" s="20" t="s">
        <v>1040</v>
      </c>
      <c r="B256" s="20" t="s">
        <v>1050</v>
      </c>
      <c r="C256" s="20" t="s">
        <v>1051</v>
      </c>
    </row>
    <row r="257" spans="1:3" ht="11.25">
      <c r="A257" s="20" t="s">
        <v>1040</v>
      </c>
      <c r="B257" s="20" t="s">
        <v>1052</v>
      </c>
      <c r="C257" s="20" t="s">
        <v>1053</v>
      </c>
    </row>
    <row r="258" spans="1:3" ht="11.25">
      <c r="A258" s="20" t="s">
        <v>1040</v>
      </c>
      <c r="B258" s="20" t="s">
        <v>1054</v>
      </c>
      <c r="C258" s="20" t="s">
        <v>1055</v>
      </c>
    </row>
    <row r="259" spans="1:3" ht="11.25">
      <c r="A259" s="20" t="s">
        <v>1040</v>
      </c>
      <c r="B259" s="20" t="s">
        <v>1056</v>
      </c>
      <c r="C259" s="20" t="s">
        <v>1057</v>
      </c>
    </row>
    <row r="260" spans="1:3" ht="11.25">
      <c r="A260" s="20" t="s">
        <v>1040</v>
      </c>
      <c r="B260" s="20" t="s">
        <v>1058</v>
      </c>
      <c r="C260" s="20" t="s">
        <v>1059</v>
      </c>
    </row>
    <row r="261" spans="1:3" ht="11.25">
      <c r="A261" s="20" t="s">
        <v>1040</v>
      </c>
      <c r="B261" s="20" t="s">
        <v>1060</v>
      </c>
      <c r="C261" s="20" t="s">
        <v>1061</v>
      </c>
    </row>
    <row r="262" spans="1:3" ht="11.25">
      <c r="A262" s="20" t="s">
        <v>1040</v>
      </c>
      <c r="B262" s="20" t="s">
        <v>1062</v>
      </c>
      <c r="C262" s="20" t="s">
        <v>1063</v>
      </c>
    </row>
    <row r="263" spans="1:3" ht="11.25">
      <c r="A263" s="20" t="s">
        <v>1040</v>
      </c>
      <c r="B263" s="20" t="s">
        <v>1064</v>
      </c>
      <c r="C263" s="20" t="s">
        <v>1065</v>
      </c>
    </row>
    <row r="264" spans="1:3" ht="11.25">
      <c r="A264" s="20" t="s">
        <v>1040</v>
      </c>
      <c r="B264" s="20" t="s">
        <v>1066</v>
      </c>
      <c r="C264" s="20" t="s">
        <v>1067</v>
      </c>
    </row>
    <row r="265" spans="1:3" ht="11.25">
      <c r="A265" s="20" t="s">
        <v>1040</v>
      </c>
      <c r="B265" s="20" t="s">
        <v>1068</v>
      </c>
      <c r="C265" s="20" t="s">
        <v>1069</v>
      </c>
    </row>
    <row r="266" spans="1:3" ht="11.25">
      <c r="A266" s="20" t="s">
        <v>1040</v>
      </c>
      <c r="B266" s="20" t="s">
        <v>1070</v>
      </c>
      <c r="C266" s="20" t="s">
        <v>1071</v>
      </c>
    </row>
    <row r="267" spans="1:3" ht="11.25">
      <c r="A267" s="20" t="s">
        <v>1040</v>
      </c>
      <c r="B267" s="20" t="s">
        <v>1072</v>
      </c>
      <c r="C267" s="20" t="s">
        <v>1073</v>
      </c>
    </row>
    <row r="268" spans="1:3" ht="11.25">
      <c r="A268" s="20" t="s">
        <v>1074</v>
      </c>
      <c r="B268" s="20" t="s">
        <v>1074</v>
      </c>
      <c r="C268" s="20" t="s">
        <v>1075</v>
      </c>
    </row>
    <row r="269" spans="1:3" ht="11.25">
      <c r="A269" s="20" t="s">
        <v>1074</v>
      </c>
      <c r="B269" s="20" t="s">
        <v>1076</v>
      </c>
      <c r="C269" s="20" t="s">
        <v>1077</v>
      </c>
    </row>
    <row r="270" spans="1:3" ht="11.25">
      <c r="A270" s="20" t="s">
        <v>1074</v>
      </c>
      <c r="B270" s="20" t="s">
        <v>1078</v>
      </c>
      <c r="C270" s="20" t="s">
        <v>1079</v>
      </c>
    </row>
    <row r="271" spans="1:3" ht="11.25">
      <c r="A271" s="20" t="s">
        <v>1074</v>
      </c>
      <c r="B271" s="20" t="s">
        <v>1080</v>
      </c>
      <c r="C271" s="20" t="s">
        <v>1081</v>
      </c>
    </row>
    <row r="272" spans="1:3" ht="11.25">
      <c r="A272" s="20" t="s">
        <v>1074</v>
      </c>
      <c r="B272" s="20" t="s">
        <v>1082</v>
      </c>
      <c r="C272" s="20" t="s">
        <v>1083</v>
      </c>
    </row>
    <row r="273" spans="1:3" ht="11.25">
      <c r="A273" s="20" t="s">
        <v>1074</v>
      </c>
      <c r="B273" s="20" t="s">
        <v>1084</v>
      </c>
      <c r="C273" s="20" t="s">
        <v>1085</v>
      </c>
    </row>
    <row r="274" spans="1:3" ht="11.25">
      <c r="A274" s="20" t="s">
        <v>1074</v>
      </c>
      <c r="B274" s="20" t="s">
        <v>1086</v>
      </c>
      <c r="C274" s="20" t="s">
        <v>1087</v>
      </c>
    </row>
    <row r="275" spans="1:3" ht="11.25">
      <c r="A275" s="20" t="s">
        <v>1074</v>
      </c>
      <c r="B275" s="20" t="s">
        <v>1088</v>
      </c>
      <c r="C275" s="20" t="s">
        <v>1089</v>
      </c>
    </row>
    <row r="276" spans="1:3" ht="11.25">
      <c r="A276" s="20" t="s">
        <v>1074</v>
      </c>
      <c r="B276" s="20" t="s">
        <v>1090</v>
      </c>
      <c r="C276" s="20" t="s">
        <v>1091</v>
      </c>
    </row>
    <row r="277" spans="1:3" ht="11.25">
      <c r="A277" s="20" t="s">
        <v>1074</v>
      </c>
      <c r="B277" s="20" t="s">
        <v>1092</v>
      </c>
      <c r="C277" s="20" t="s">
        <v>1093</v>
      </c>
    </row>
    <row r="278" spans="1:3" ht="11.25">
      <c r="A278" s="20" t="s">
        <v>1074</v>
      </c>
      <c r="B278" s="20" t="s">
        <v>1094</v>
      </c>
      <c r="C278" s="20" t="s">
        <v>1095</v>
      </c>
    </row>
    <row r="279" spans="1:3" ht="11.25">
      <c r="A279" s="20" t="s">
        <v>1074</v>
      </c>
      <c r="B279" s="20" t="s">
        <v>1096</v>
      </c>
      <c r="C279" s="20" t="s">
        <v>1097</v>
      </c>
    </row>
    <row r="280" spans="1:3" ht="11.25">
      <c r="A280" s="20" t="s">
        <v>1074</v>
      </c>
      <c r="B280" s="20" t="s">
        <v>1098</v>
      </c>
      <c r="C280" s="20" t="s">
        <v>1099</v>
      </c>
    </row>
    <row r="281" spans="1:3" ht="11.25">
      <c r="A281" s="20" t="s">
        <v>1074</v>
      </c>
      <c r="B281" s="20" t="s">
        <v>1100</v>
      </c>
      <c r="C281" s="20" t="s">
        <v>1101</v>
      </c>
    </row>
    <row r="282" spans="1:3" ht="11.25">
      <c r="A282" s="20" t="s">
        <v>1074</v>
      </c>
      <c r="B282" s="20" t="s">
        <v>1102</v>
      </c>
      <c r="C282" s="20" t="s">
        <v>1103</v>
      </c>
    </row>
    <row r="283" spans="1:3" ht="11.25">
      <c r="A283" s="20" t="s">
        <v>1104</v>
      </c>
      <c r="B283" s="20" t="s">
        <v>1104</v>
      </c>
      <c r="C283" s="20" t="s">
        <v>1105</v>
      </c>
    </row>
    <row r="284" spans="1:3" ht="11.25">
      <c r="A284" s="20" t="s">
        <v>1104</v>
      </c>
      <c r="B284" s="20" t="s">
        <v>1106</v>
      </c>
      <c r="C284" s="20" t="s">
        <v>1107</v>
      </c>
    </row>
    <row r="285" spans="1:3" ht="11.25">
      <c r="A285" s="20" t="s">
        <v>1104</v>
      </c>
      <c r="B285" s="20" t="s">
        <v>1108</v>
      </c>
      <c r="C285" s="20" t="s">
        <v>1109</v>
      </c>
    </row>
    <row r="286" spans="1:3" ht="11.25">
      <c r="A286" s="20" t="s">
        <v>1104</v>
      </c>
      <c r="B286" s="20" t="s">
        <v>1110</v>
      </c>
      <c r="C286" s="20" t="s">
        <v>1111</v>
      </c>
    </row>
    <row r="287" spans="1:3" ht="11.25">
      <c r="A287" s="20" t="s">
        <v>1104</v>
      </c>
      <c r="B287" s="20" t="s">
        <v>1112</v>
      </c>
      <c r="C287" s="20" t="s">
        <v>1113</v>
      </c>
    </row>
    <row r="288" spans="1:3" ht="11.25">
      <c r="A288" s="20" t="s">
        <v>1104</v>
      </c>
      <c r="B288" s="20" t="s">
        <v>1114</v>
      </c>
      <c r="C288" s="20" t="s">
        <v>1115</v>
      </c>
    </row>
    <row r="289" spans="1:3" ht="11.25">
      <c r="A289" s="20" t="s">
        <v>1104</v>
      </c>
      <c r="B289" s="20" t="s">
        <v>1116</v>
      </c>
      <c r="C289" s="20" t="s">
        <v>1117</v>
      </c>
    </row>
    <row r="290" spans="1:3" ht="11.25">
      <c r="A290" s="20" t="s">
        <v>1104</v>
      </c>
      <c r="B290" s="20" t="s">
        <v>1118</v>
      </c>
      <c r="C290" s="20" t="s">
        <v>1119</v>
      </c>
    </row>
    <row r="291" spans="1:3" ht="11.25">
      <c r="A291" s="20" t="s">
        <v>1104</v>
      </c>
      <c r="B291" s="20" t="s">
        <v>1120</v>
      </c>
      <c r="C291" s="20" t="s">
        <v>1121</v>
      </c>
    </row>
    <row r="292" spans="1:3" ht="11.25">
      <c r="A292" s="20" t="s">
        <v>1104</v>
      </c>
      <c r="B292" s="20" t="s">
        <v>1122</v>
      </c>
      <c r="C292" s="20" t="s">
        <v>1123</v>
      </c>
    </row>
    <row r="293" spans="1:3" ht="11.25">
      <c r="A293" s="20" t="s">
        <v>1104</v>
      </c>
      <c r="B293" s="20" t="s">
        <v>1124</v>
      </c>
      <c r="C293" s="20" t="s">
        <v>1125</v>
      </c>
    </row>
    <row r="294" spans="1:3" ht="11.25">
      <c r="A294" s="20" t="s">
        <v>1104</v>
      </c>
      <c r="B294" s="20" t="s">
        <v>1126</v>
      </c>
      <c r="C294" s="20" t="s">
        <v>1127</v>
      </c>
    </row>
    <row r="295" spans="1:3" ht="11.25">
      <c r="A295" s="20" t="s">
        <v>1104</v>
      </c>
      <c r="B295" s="20" t="s">
        <v>1128</v>
      </c>
      <c r="C295" s="20" t="s">
        <v>1129</v>
      </c>
    </row>
    <row r="296" spans="1:3" ht="11.25">
      <c r="A296" s="20" t="s">
        <v>1104</v>
      </c>
      <c r="B296" s="20" t="s">
        <v>1130</v>
      </c>
      <c r="C296" s="20" t="s">
        <v>1131</v>
      </c>
    </row>
    <row r="297" spans="1:3" ht="11.25">
      <c r="A297" s="20" t="s">
        <v>1104</v>
      </c>
      <c r="B297" s="20" t="s">
        <v>1132</v>
      </c>
      <c r="C297" s="20" t="s">
        <v>1133</v>
      </c>
    </row>
    <row r="298" spans="1:3" ht="11.25">
      <c r="A298" s="20" t="s">
        <v>1134</v>
      </c>
      <c r="B298" s="20" t="s">
        <v>1134</v>
      </c>
      <c r="C298" s="20" t="s">
        <v>1135</v>
      </c>
    </row>
    <row r="299" spans="1:3" ht="11.25">
      <c r="A299" s="20" t="s">
        <v>1134</v>
      </c>
      <c r="B299" s="20" t="s">
        <v>1136</v>
      </c>
      <c r="C299" s="20" t="s">
        <v>1137</v>
      </c>
    </row>
    <row r="300" spans="1:3" ht="11.25">
      <c r="A300" s="20" t="s">
        <v>1134</v>
      </c>
      <c r="B300" s="20" t="s">
        <v>1138</v>
      </c>
      <c r="C300" s="20" t="s">
        <v>1139</v>
      </c>
    </row>
    <row r="301" spans="1:3" ht="11.25">
      <c r="A301" s="20" t="s">
        <v>1134</v>
      </c>
      <c r="B301" s="20" t="s">
        <v>1140</v>
      </c>
      <c r="C301" s="20" t="s">
        <v>1141</v>
      </c>
    </row>
    <row r="302" spans="1:3" ht="11.25">
      <c r="A302" s="20" t="s">
        <v>1134</v>
      </c>
      <c r="B302" s="20" t="s">
        <v>1142</v>
      </c>
      <c r="C302" s="20" t="s">
        <v>1143</v>
      </c>
    </row>
    <row r="303" spans="1:3" ht="11.25">
      <c r="A303" s="20" t="s">
        <v>1134</v>
      </c>
      <c r="B303" s="20" t="s">
        <v>1144</v>
      </c>
      <c r="C303" s="20" t="s">
        <v>1145</v>
      </c>
    </row>
    <row r="304" spans="1:3" ht="11.25">
      <c r="A304" s="20" t="s">
        <v>1134</v>
      </c>
      <c r="B304" s="20" t="s">
        <v>1146</v>
      </c>
      <c r="C304" s="20" t="s">
        <v>1147</v>
      </c>
    </row>
    <row r="305" spans="1:3" ht="11.25">
      <c r="A305" s="20" t="s">
        <v>1134</v>
      </c>
      <c r="B305" s="20" t="s">
        <v>1148</v>
      </c>
      <c r="C305" s="20" t="s">
        <v>1149</v>
      </c>
    </row>
    <row r="306" spans="1:3" ht="11.25">
      <c r="A306" s="20" t="s">
        <v>1134</v>
      </c>
      <c r="B306" s="20" t="s">
        <v>1150</v>
      </c>
      <c r="C306" s="20" t="s">
        <v>1151</v>
      </c>
    </row>
    <row r="307" spans="1:3" ht="11.25">
      <c r="A307" s="20" t="s">
        <v>1134</v>
      </c>
      <c r="B307" s="20" t="s">
        <v>1152</v>
      </c>
      <c r="C307" s="20" t="s">
        <v>1153</v>
      </c>
    </row>
    <row r="308" spans="1:3" ht="11.25">
      <c r="A308" s="20" t="s">
        <v>1134</v>
      </c>
      <c r="B308" s="20" t="s">
        <v>1154</v>
      </c>
      <c r="C308" s="20" t="s">
        <v>1155</v>
      </c>
    </row>
    <row r="309" spans="1:3" ht="11.25">
      <c r="A309" s="20" t="s">
        <v>1134</v>
      </c>
      <c r="B309" s="20" t="s">
        <v>1156</v>
      </c>
      <c r="C309" s="20" t="s">
        <v>1157</v>
      </c>
    </row>
    <row r="310" spans="1:3" ht="11.25">
      <c r="A310" s="20" t="s">
        <v>1134</v>
      </c>
      <c r="B310" s="20" t="s">
        <v>1158</v>
      </c>
      <c r="C310" s="20" t="s">
        <v>1159</v>
      </c>
    </row>
    <row r="311" spans="1:3" ht="11.25">
      <c r="A311" s="20" t="s">
        <v>1134</v>
      </c>
      <c r="B311" s="20" t="s">
        <v>1160</v>
      </c>
      <c r="C311" s="20" t="s">
        <v>1161</v>
      </c>
    </row>
    <row r="312" spans="1:3" ht="11.25">
      <c r="A312" s="20" t="s">
        <v>1162</v>
      </c>
      <c r="B312" s="20" t="s">
        <v>1162</v>
      </c>
      <c r="C312" s="20" t="s">
        <v>1163</v>
      </c>
    </row>
    <row r="313" spans="1:3" ht="11.25">
      <c r="A313" s="20" t="s">
        <v>1162</v>
      </c>
      <c r="B313" s="20" t="s">
        <v>1164</v>
      </c>
      <c r="C313" s="20" t="s">
        <v>1165</v>
      </c>
    </row>
    <row r="314" spans="1:3" ht="11.25">
      <c r="A314" s="20" t="s">
        <v>1162</v>
      </c>
      <c r="B314" s="20" t="s">
        <v>1166</v>
      </c>
      <c r="C314" s="20" t="s">
        <v>1167</v>
      </c>
    </row>
    <row r="315" spans="1:3" ht="11.25">
      <c r="A315" s="20" t="s">
        <v>1162</v>
      </c>
      <c r="B315" s="20" t="s">
        <v>1168</v>
      </c>
      <c r="C315" s="20" t="s">
        <v>1169</v>
      </c>
    </row>
    <row r="316" spans="1:3" ht="11.25">
      <c r="A316" s="20" t="s">
        <v>1162</v>
      </c>
      <c r="B316" s="20" t="s">
        <v>1170</v>
      </c>
      <c r="C316" s="20" t="s">
        <v>1171</v>
      </c>
    </row>
    <row r="317" spans="1:3" ht="11.25">
      <c r="A317" s="20" t="s">
        <v>1162</v>
      </c>
      <c r="B317" s="20" t="s">
        <v>1172</v>
      </c>
      <c r="C317" s="20" t="s">
        <v>1173</v>
      </c>
    </row>
    <row r="318" spans="1:3" ht="11.25">
      <c r="A318" s="20" t="s">
        <v>1162</v>
      </c>
      <c r="B318" s="20" t="s">
        <v>1174</v>
      </c>
      <c r="C318" s="20" t="s">
        <v>1175</v>
      </c>
    </row>
    <row r="319" spans="1:3" ht="11.25">
      <c r="A319" s="20" t="s">
        <v>1162</v>
      </c>
      <c r="B319" s="20" t="s">
        <v>1176</v>
      </c>
      <c r="C319" s="20" t="s">
        <v>1177</v>
      </c>
    </row>
    <row r="320" spans="1:3" ht="11.25">
      <c r="A320" s="20" t="s">
        <v>1162</v>
      </c>
      <c r="B320" s="20" t="s">
        <v>1178</v>
      </c>
      <c r="C320" s="20" t="s">
        <v>1179</v>
      </c>
    </row>
    <row r="321" spans="1:3" ht="11.25">
      <c r="A321" s="20" t="s">
        <v>1162</v>
      </c>
      <c r="B321" s="20" t="s">
        <v>1180</v>
      </c>
      <c r="C321" s="20" t="s">
        <v>1181</v>
      </c>
    </row>
    <row r="322" spans="1:3" ht="11.25">
      <c r="A322" s="20" t="s">
        <v>1162</v>
      </c>
      <c r="B322" s="20" t="s">
        <v>1182</v>
      </c>
      <c r="C322" s="20" t="s">
        <v>1183</v>
      </c>
    </row>
    <row r="323" spans="1:3" ht="11.25">
      <c r="A323" s="20" t="s">
        <v>1162</v>
      </c>
      <c r="B323" s="20" t="s">
        <v>1184</v>
      </c>
      <c r="C323" s="20" t="s">
        <v>1185</v>
      </c>
    </row>
    <row r="324" spans="1:3" ht="11.25">
      <c r="A324" s="20" t="s">
        <v>1162</v>
      </c>
      <c r="B324" s="20" t="s">
        <v>1186</v>
      </c>
      <c r="C324" s="20" t="s">
        <v>1187</v>
      </c>
    </row>
    <row r="325" spans="1:3" ht="11.25">
      <c r="A325" s="20" t="s">
        <v>1162</v>
      </c>
      <c r="B325" s="20" t="s">
        <v>1188</v>
      </c>
      <c r="C325" s="20" t="s">
        <v>1189</v>
      </c>
    </row>
    <row r="326" spans="1:3" ht="11.25">
      <c r="A326" s="20" t="s">
        <v>1162</v>
      </c>
      <c r="B326" s="20" t="s">
        <v>1190</v>
      </c>
      <c r="C326" s="20" t="s">
        <v>1191</v>
      </c>
    </row>
    <row r="327" spans="1:3" ht="11.25">
      <c r="A327" s="20" t="s">
        <v>1162</v>
      </c>
      <c r="B327" s="20" t="s">
        <v>1192</v>
      </c>
      <c r="C327" s="20" t="s">
        <v>1193</v>
      </c>
    </row>
    <row r="328" spans="1:3" ht="11.25">
      <c r="A328" s="20" t="s">
        <v>1162</v>
      </c>
      <c r="B328" s="20" t="s">
        <v>1194</v>
      </c>
      <c r="C328" s="20" t="s">
        <v>1195</v>
      </c>
    </row>
    <row r="329" spans="1:3" ht="11.25">
      <c r="A329" s="20" t="s">
        <v>1162</v>
      </c>
      <c r="B329" s="20" t="s">
        <v>1196</v>
      </c>
      <c r="C329" s="20" t="s">
        <v>1197</v>
      </c>
    </row>
    <row r="330" spans="1:3" ht="11.25">
      <c r="A330" s="20" t="s">
        <v>1162</v>
      </c>
      <c r="B330" s="20" t="s">
        <v>1198</v>
      </c>
      <c r="C330" s="20" t="s">
        <v>1199</v>
      </c>
    </row>
    <row r="331" spans="1:3" ht="11.25">
      <c r="A331" s="20" t="s">
        <v>1162</v>
      </c>
      <c r="B331" s="20" t="s">
        <v>1200</v>
      </c>
      <c r="C331" s="20" t="s">
        <v>1201</v>
      </c>
    </row>
    <row r="332" spans="1:3" ht="11.25">
      <c r="A332" s="20" t="s">
        <v>1162</v>
      </c>
      <c r="B332" s="20" t="s">
        <v>1202</v>
      </c>
      <c r="C332" s="20" t="s">
        <v>1203</v>
      </c>
    </row>
    <row r="333" spans="1:3" ht="11.25">
      <c r="A333" s="20" t="s">
        <v>1162</v>
      </c>
      <c r="B333" s="20" t="s">
        <v>1204</v>
      </c>
      <c r="C333" s="20" t="s">
        <v>1205</v>
      </c>
    </row>
    <row r="334" spans="1:3" ht="11.25">
      <c r="A334" s="20" t="s">
        <v>1162</v>
      </c>
      <c r="B334" s="20" t="s">
        <v>1206</v>
      </c>
      <c r="C334" s="20" t="s">
        <v>1207</v>
      </c>
    </row>
    <row r="335" spans="1:3" ht="11.25">
      <c r="A335" s="20" t="s">
        <v>1208</v>
      </c>
      <c r="B335" s="20" t="s">
        <v>1208</v>
      </c>
      <c r="C335" s="20" t="s">
        <v>1209</v>
      </c>
    </row>
    <row r="336" spans="1:3" ht="11.25">
      <c r="A336" s="20" t="s">
        <v>1208</v>
      </c>
      <c r="B336" s="20" t="s">
        <v>1210</v>
      </c>
      <c r="C336" s="20" t="s">
        <v>1211</v>
      </c>
    </row>
    <row r="337" spans="1:3" ht="11.25">
      <c r="A337" s="20" t="s">
        <v>1208</v>
      </c>
      <c r="B337" s="20" t="s">
        <v>1212</v>
      </c>
      <c r="C337" s="20" t="s">
        <v>1213</v>
      </c>
    </row>
    <row r="338" spans="1:3" ht="11.25">
      <c r="A338" s="20" t="s">
        <v>1208</v>
      </c>
      <c r="B338" s="20" t="s">
        <v>1214</v>
      </c>
      <c r="C338" s="20" t="s">
        <v>1215</v>
      </c>
    </row>
    <row r="339" spans="1:3" ht="11.25">
      <c r="A339" s="20" t="s">
        <v>1208</v>
      </c>
      <c r="B339" s="20" t="s">
        <v>1216</v>
      </c>
      <c r="C339" s="20" t="s">
        <v>1217</v>
      </c>
    </row>
    <row r="340" spans="1:3" ht="11.25">
      <c r="A340" s="20" t="s">
        <v>1208</v>
      </c>
      <c r="B340" s="20" t="s">
        <v>1218</v>
      </c>
      <c r="C340" s="20" t="s">
        <v>1219</v>
      </c>
    </row>
    <row r="341" spans="1:3" ht="11.25">
      <c r="A341" s="20" t="s">
        <v>1208</v>
      </c>
      <c r="B341" s="20" t="s">
        <v>1220</v>
      </c>
      <c r="C341" s="20" t="s">
        <v>1221</v>
      </c>
    </row>
    <row r="342" spans="1:3" ht="11.25">
      <c r="A342" s="20" t="s">
        <v>1208</v>
      </c>
      <c r="B342" s="20" t="s">
        <v>1222</v>
      </c>
      <c r="C342" s="20" t="s">
        <v>1223</v>
      </c>
    </row>
    <row r="343" spans="1:3" ht="11.25">
      <c r="A343" s="20" t="s">
        <v>1208</v>
      </c>
      <c r="B343" s="20" t="s">
        <v>1224</v>
      </c>
      <c r="C343" s="20" t="s">
        <v>1225</v>
      </c>
    </row>
    <row r="344" spans="1:3" ht="11.25">
      <c r="A344" s="20" t="s">
        <v>1208</v>
      </c>
      <c r="B344" s="20" t="s">
        <v>1226</v>
      </c>
      <c r="C344" s="20" t="s">
        <v>1227</v>
      </c>
    </row>
    <row r="345" spans="1:3" ht="11.25">
      <c r="A345" s="20" t="s">
        <v>1208</v>
      </c>
      <c r="B345" s="20" t="s">
        <v>1228</v>
      </c>
      <c r="C345" s="20" t="s">
        <v>1229</v>
      </c>
    </row>
    <row r="346" spans="1:3" ht="11.25">
      <c r="A346" s="20" t="s">
        <v>1208</v>
      </c>
      <c r="B346" s="20" t="s">
        <v>1230</v>
      </c>
      <c r="C346" s="20" t="s">
        <v>1231</v>
      </c>
    </row>
    <row r="347" spans="1:3" ht="11.25">
      <c r="A347" s="20" t="s">
        <v>1208</v>
      </c>
      <c r="B347" s="20" t="s">
        <v>1232</v>
      </c>
      <c r="C347" s="20" t="s">
        <v>1233</v>
      </c>
    </row>
    <row r="348" spans="1:3" ht="11.25">
      <c r="A348" s="20" t="s">
        <v>1234</v>
      </c>
      <c r="B348" s="20" t="s">
        <v>1234</v>
      </c>
      <c r="C348" s="20" t="s">
        <v>1235</v>
      </c>
    </row>
    <row r="349" spans="1:3" ht="11.25">
      <c r="A349" s="20" t="s">
        <v>1234</v>
      </c>
      <c r="B349" s="20" t="s">
        <v>1236</v>
      </c>
      <c r="C349" s="20" t="s">
        <v>1237</v>
      </c>
    </row>
    <row r="350" spans="1:3" ht="11.25">
      <c r="A350" s="20" t="s">
        <v>1234</v>
      </c>
      <c r="B350" s="20" t="s">
        <v>1238</v>
      </c>
      <c r="C350" s="20" t="s">
        <v>1239</v>
      </c>
    </row>
    <row r="351" spans="1:3" ht="11.25">
      <c r="A351" s="20" t="s">
        <v>1234</v>
      </c>
      <c r="B351" s="20" t="s">
        <v>1240</v>
      </c>
      <c r="C351" s="20" t="s">
        <v>1241</v>
      </c>
    </row>
    <row r="352" spans="1:3" ht="11.25">
      <c r="A352" s="20" t="s">
        <v>1234</v>
      </c>
      <c r="B352" s="20" t="s">
        <v>1242</v>
      </c>
      <c r="C352" s="20" t="s">
        <v>1243</v>
      </c>
    </row>
    <row r="353" spans="1:3" ht="11.25">
      <c r="A353" s="20" t="s">
        <v>1234</v>
      </c>
      <c r="B353" s="20" t="s">
        <v>1244</v>
      </c>
      <c r="C353" s="20" t="s">
        <v>1245</v>
      </c>
    </row>
    <row r="354" spans="1:3" ht="11.25">
      <c r="A354" s="20" t="s">
        <v>1234</v>
      </c>
      <c r="B354" s="20" t="s">
        <v>1246</v>
      </c>
      <c r="C354" s="20" t="s">
        <v>1247</v>
      </c>
    </row>
    <row r="355" spans="1:3" ht="11.25">
      <c r="A355" s="20" t="s">
        <v>1234</v>
      </c>
      <c r="B355" s="20" t="s">
        <v>1248</v>
      </c>
      <c r="C355" s="20" t="s">
        <v>1249</v>
      </c>
    </row>
    <row r="356" spans="1:3" ht="11.25">
      <c r="A356" s="20" t="s">
        <v>1250</v>
      </c>
      <c r="B356" s="20" t="s">
        <v>1250</v>
      </c>
      <c r="C356" s="20" t="s">
        <v>1251</v>
      </c>
    </row>
    <row r="357" spans="1:3" ht="11.25">
      <c r="A357" s="20" t="s">
        <v>1250</v>
      </c>
      <c r="B357" s="20" t="s">
        <v>1252</v>
      </c>
      <c r="C357" s="20" t="s">
        <v>1253</v>
      </c>
    </row>
    <row r="358" spans="1:3" ht="11.25">
      <c r="A358" s="20" t="s">
        <v>1250</v>
      </c>
      <c r="B358" s="20" t="s">
        <v>1254</v>
      </c>
      <c r="C358" s="20" t="s">
        <v>1255</v>
      </c>
    </row>
    <row r="359" spans="1:3" ht="11.25">
      <c r="A359" s="20" t="s">
        <v>1250</v>
      </c>
      <c r="B359" s="20" t="s">
        <v>1256</v>
      </c>
      <c r="C359" s="20" t="s">
        <v>1257</v>
      </c>
    </row>
    <row r="360" spans="1:3" ht="11.25">
      <c r="A360" s="20" t="s">
        <v>1250</v>
      </c>
      <c r="B360" s="20" t="s">
        <v>1258</v>
      </c>
      <c r="C360" s="20" t="s">
        <v>1259</v>
      </c>
    </row>
    <row r="361" spans="1:3" ht="11.25">
      <c r="A361" s="20" t="s">
        <v>1250</v>
      </c>
      <c r="B361" s="20" t="s">
        <v>1260</v>
      </c>
      <c r="C361" s="20" t="s">
        <v>1261</v>
      </c>
    </row>
    <row r="362" spans="1:3" ht="11.25">
      <c r="A362" s="20" t="s">
        <v>1250</v>
      </c>
      <c r="B362" s="20" t="s">
        <v>1262</v>
      </c>
      <c r="C362" s="20" t="s">
        <v>1263</v>
      </c>
    </row>
    <row r="363" spans="1:3" ht="11.25">
      <c r="A363" s="20" t="s">
        <v>1250</v>
      </c>
      <c r="B363" s="20" t="s">
        <v>1264</v>
      </c>
      <c r="C363" s="20" t="s">
        <v>1265</v>
      </c>
    </row>
    <row r="364" spans="1:3" ht="11.25">
      <c r="A364" s="20" t="s">
        <v>1250</v>
      </c>
      <c r="B364" s="20" t="s">
        <v>1266</v>
      </c>
      <c r="C364" s="20" t="s">
        <v>1267</v>
      </c>
    </row>
    <row r="365" spans="1:3" ht="11.25">
      <c r="A365" s="20" t="s">
        <v>1250</v>
      </c>
      <c r="B365" s="20" t="s">
        <v>1268</v>
      </c>
      <c r="C365" s="20" t="s">
        <v>1269</v>
      </c>
    </row>
    <row r="366" spans="1:3" ht="11.25">
      <c r="A366" s="20" t="s">
        <v>1250</v>
      </c>
      <c r="B366" s="20" t="s">
        <v>1270</v>
      </c>
      <c r="C366" s="20" t="s">
        <v>1271</v>
      </c>
    </row>
    <row r="367" spans="1:3" ht="11.25">
      <c r="A367" s="20" t="s">
        <v>1250</v>
      </c>
      <c r="B367" s="20" t="s">
        <v>1272</v>
      </c>
      <c r="C367" s="20" t="s">
        <v>1273</v>
      </c>
    </row>
    <row r="368" spans="1:3" ht="11.25">
      <c r="A368" s="20" t="s">
        <v>1250</v>
      </c>
      <c r="B368" s="20" t="s">
        <v>1274</v>
      </c>
      <c r="C368" s="20" t="s">
        <v>1275</v>
      </c>
    </row>
    <row r="369" spans="1:3" ht="11.25">
      <c r="A369" s="20" t="s">
        <v>1250</v>
      </c>
      <c r="B369" s="20" t="s">
        <v>1276</v>
      </c>
      <c r="C369" s="20" t="s">
        <v>1277</v>
      </c>
    </row>
    <row r="370" spans="1:3" ht="11.25">
      <c r="A370" s="20" t="s">
        <v>1250</v>
      </c>
      <c r="B370" s="20" t="s">
        <v>1278</v>
      </c>
      <c r="C370" s="20" t="s">
        <v>1279</v>
      </c>
    </row>
    <row r="371" spans="1:3" ht="11.25">
      <c r="A371" s="20" t="s">
        <v>1280</v>
      </c>
      <c r="B371" s="20" t="s">
        <v>1280</v>
      </c>
      <c r="C371" s="20" t="s">
        <v>1281</v>
      </c>
    </row>
    <row r="372" spans="1:3" ht="11.25">
      <c r="A372" s="20" t="s">
        <v>1280</v>
      </c>
      <c r="B372" s="20" t="s">
        <v>1282</v>
      </c>
      <c r="C372" s="20" t="s">
        <v>1283</v>
      </c>
    </row>
    <row r="373" spans="1:3" ht="11.25">
      <c r="A373" s="20" t="s">
        <v>1280</v>
      </c>
      <c r="B373" s="20" t="s">
        <v>1284</v>
      </c>
      <c r="C373" s="20" t="s">
        <v>1285</v>
      </c>
    </row>
    <row r="374" spans="1:3" ht="11.25">
      <c r="A374" s="20" t="s">
        <v>1280</v>
      </c>
      <c r="B374" s="20" t="s">
        <v>1286</v>
      </c>
      <c r="C374" s="20" t="s">
        <v>1287</v>
      </c>
    </row>
    <row r="375" spans="1:3" ht="11.25">
      <c r="A375" s="20" t="s">
        <v>1280</v>
      </c>
      <c r="B375" s="20" t="s">
        <v>1288</v>
      </c>
      <c r="C375" s="20" t="s">
        <v>1289</v>
      </c>
    </row>
    <row r="376" spans="1:3" ht="11.25">
      <c r="A376" s="20" t="s">
        <v>1280</v>
      </c>
      <c r="B376" s="20" t="s">
        <v>1290</v>
      </c>
      <c r="C376" s="20" t="s">
        <v>1291</v>
      </c>
    </row>
    <row r="377" spans="1:3" ht="11.25">
      <c r="A377" s="20" t="s">
        <v>1280</v>
      </c>
      <c r="B377" s="20" t="s">
        <v>1292</v>
      </c>
      <c r="C377" s="20" t="s">
        <v>1293</v>
      </c>
    </row>
    <row r="378" spans="1:3" ht="11.25">
      <c r="A378" s="20" t="s">
        <v>1280</v>
      </c>
      <c r="B378" s="20" t="s">
        <v>1294</v>
      </c>
      <c r="C378" s="20" t="s">
        <v>1295</v>
      </c>
    </row>
    <row r="379" spans="1:3" ht="11.25">
      <c r="A379" s="20" t="s">
        <v>1280</v>
      </c>
      <c r="B379" s="20" t="s">
        <v>1296</v>
      </c>
      <c r="C379" s="20" t="s">
        <v>1297</v>
      </c>
    </row>
    <row r="380" spans="1:3" ht="11.25">
      <c r="A380" s="20" t="s">
        <v>1280</v>
      </c>
      <c r="B380" s="20" t="s">
        <v>1298</v>
      </c>
      <c r="C380" s="20" t="s">
        <v>1299</v>
      </c>
    </row>
    <row r="381" spans="1:3" ht="11.25">
      <c r="A381" s="20" t="s">
        <v>1280</v>
      </c>
      <c r="B381" s="20" t="s">
        <v>1300</v>
      </c>
      <c r="C381" s="20" t="s">
        <v>1301</v>
      </c>
    </row>
    <row r="382" spans="1:3" ht="11.25">
      <c r="A382" s="20" t="s">
        <v>1280</v>
      </c>
      <c r="B382" s="20" t="s">
        <v>1302</v>
      </c>
      <c r="C382" s="20" t="s">
        <v>1303</v>
      </c>
    </row>
    <row r="383" spans="1:3" ht="11.25">
      <c r="A383" s="20" t="s">
        <v>1280</v>
      </c>
      <c r="B383" s="20" t="s">
        <v>1304</v>
      </c>
      <c r="C383" s="20" t="s">
        <v>1305</v>
      </c>
    </row>
    <row r="384" spans="1:3" ht="11.25">
      <c r="A384" s="20" t="s">
        <v>1280</v>
      </c>
      <c r="B384" s="20" t="s">
        <v>1306</v>
      </c>
      <c r="C384" s="20" t="s">
        <v>1307</v>
      </c>
    </row>
    <row r="385" spans="1:3" ht="11.25">
      <c r="A385" s="20" t="s">
        <v>1280</v>
      </c>
      <c r="B385" s="20" t="s">
        <v>1308</v>
      </c>
      <c r="C385" s="20" t="s">
        <v>1309</v>
      </c>
    </row>
    <row r="386" spans="1:3" ht="11.25">
      <c r="A386" s="20" t="s">
        <v>1280</v>
      </c>
      <c r="B386" s="20" t="s">
        <v>1310</v>
      </c>
      <c r="C386" s="20" t="s">
        <v>1311</v>
      </c>
    </row>
    <row r="387" spans="1:3" ht="11.25">
      <c r="A387" s="20" t="s">
        <v>1280</v>
      </c>
      <c r="B387" s="20" t="s">
        <v>1312</v>
      </c>
      <c r="C387" s="20" t="s">
        <v>1313</v>
      </c>
    </row>
    <row r="388" spans="1:3" ht="11.25">
      <c r="A388" s="20" t="s">
        <v>1280</v>
      </c>
      <c r="B388" s="20" t="s">
        <v>1314</v>
      </c>
      <c r="C388" s="20" t="s">
        <v>1315</v>
      </c>
    </row>
    <row r="389" spans="1:3" ht="11.25">
      <c r="A389" s="20" t="s">
        <v>1280</v>
      </c>
      <c r="B389" s="20" t="s">
        <v>1316</v>
      </c>
      <c r="C389" s="20" t="s">
        <v>1317</v>
      </c>
    </row>
    <row r="390" spans="1:3" ht="11.25">
      <c r="A390" s="20" t="s">
        <v>1280</v>
      </c>
      <c r="B390" s="20" t="s">
        <v>1318</v>
      </c>
      <c r="C390" s="20" t="s">
        <v>1319</v>
      </c>
    </row>
    <row r="391" spans="1:3" ht="11.25">
      <c r="A391" s="20" t="s">
        <v>1320</v>
      </c>
      <c r="B391" s="20" t="s">
        <v>1320</v>
      </c>
      <c r="C391" s="20" t="s">
        <v>1321</v>
      </c>
    </row>
    <row r="392" spans="1:3" ht="11.25">
      <c r="A392" s="20" t="s">
        <v>1320</v>
      </c>
      <c r="B392" s="20" t="s">
        <v>1322</v>
      </c>
      <c r="C392" s="20" t="s">
        <v>1323</v>
      </c>
    </row>
    <row r="393" spans="1:3" ht="11.25">
      <c r="A393" s="20" t="s">
        <v>1320</v>
      </c>
      <c r="B393" s="20" t="s">
        <v>1324</v>
      </c>
      <c r="C393" s="20" t="s">
        <v>1325</v>
      </c>
    </row>
    <row r="394" spans="1:3" ht="11.25">
      <c r="A394" s="20" t="s">
        <v>1320</v>
      </c>
      <c r="B394" s="20" t="s">
        <v>1326</v>
      </c>
      <c r="C394" s="20" t="s">
        <v>1327</v>
      </c>
    </row>
    <row r="395" spans="1:3" ht="11.25">
      <c r="A395" s="20" t="s">
        <v>1320</v>
      </c>
      <c r="B395" s="20" t="s">
        <v>1328</v>
      </c>
      <c r="C395" s="20" t="s">
        <v>1329</v>
      </c>
    </row>
    <row r="396" spans="1:3" ht="11.25">
      <c r="A396" s="20" t="s">
        <v>1320</v>
      </c>
      <c r="B396" s="20" t="s">
        <v>1330</v>
      </c>
      <c r="C396" s="20" t="s">
        <v>1331</v>
      </c>
    </row>
    <row r="397" spans="1:3" ht="11.25">
      <c r="A397" s="20" t="s">
        <v>1320</v>
      </c>
      <c r="B397" s="20" t="s">
        <v>1332</v>
      </c>
      <c r="C397" s="20" t="s">
        <v>1333</v>
      </c>
    </row>
    <row r="398" spans="1:3" ht="11.25">
      <c r="A398" s="20" t="s">
        <v>1320</v>
      </c>
      <c r="B398" s="20" t="s">
        <v>1334</v>
      </c>
      <c r="C398" s="20" t="s">
        <v>1335</v>
      </c>
    </row>
    <row r="399" spans="1:3" ht="11.25">
      <c r="A399" s="20" t="s">
        <v>1320</v>
      </c>
      <c r="B399" s="20" t="s">
        <v>1336</v>
      </c>
      <c r="C399" s="20" t="s">
        <v>1337</v>
      </c>
    </row>
    <row r="400" spans="1:3" ht="11.25">
      <c r="A400" s="20" t="s">
        <v>1320</v>
      </c>
      <c r="B400" s="20" t="s">
        <v>1338</v>
      </c>
      <c r="C400" s="20" t="s">
        <v>1339</v>
      </c>
    </row>
    <row r="401" spans="1:3" ht="11.25">
      <c r="A401" s="20" t="s">
        <v>1320</v>
      </c>
      <c r="B401" s="20" t="s">
        <v>1340</v>
      </c>
      <c r="C401" s="20" t="s">
        <v>1341</v>
      </c>
    </row>
    <row r="402" spans="1:3" ht="11.25">
      <c r="A402" s="20" t="s">
        <v>1320</v>
      </c>
      <c r="B402" s="20" t="s">
        <v>1342</v>
      </c>
      <c r="C402" s="20" t="s">
        <v>1343</v>
      </c>
    </row>
    <row r="403" spans="1:3" ht="11.25">
      <c r="A403" s="20" t="s">
        <v>1320</v>
      </c>
      <c r="B403" s="20" t="s">
        <v>1344</v>
      </c>
      <c r="C403" s="20" t="s">
        <v>1345</v>
      </c>
    </row>
    <row r="404" spans="1:3" ht="11.25">
      <c r="A404" s="20" t="s">
        <v>1320</v>
      </c>
      <c r="B404" s="20" t="s">
        <v>1346</v>
      </c>
      <c r="C404" s="20" t="s">
        <v>1347</v>
      </c>
    </row>
    <row r="405" spans="1:3" ht="11.25">
      <c r="A405" s="20" t="s">
        <v>1320</v>
      </c>
      <c r="B405" s="20" t="s">
        <v>1348</v>
      </c>
      <c r="C405" s="20" t="s">
        <v>1349</v>
      </c>
    </row>
    <row r="406" spans="1:3" ht="11.25">
      <c r="A406" s="20" t="s">
        <v>1320</v>
      </c>
      <c r="B406" s="20" t="s">
        <v>1350</v>
      </c>
      <c r="C406" s="20" t="s">
        <v>1351</v>
      </c>
    </row>
    <row r="407" spans="1:3" ht="11.25">
      <c r="A407" s="20" t="s">
        <v>1320</v>
      </c>
      <c r="B407" s="20" t="s">
        <v>1352</v>
      </c>
      <c r="C407" s="20" t="s">
        <v>1353</v>
      </c>
    </row>
    <row r="408" spans="1:3" ht="11.25">
      <c r="A408" s="20" t="s">
        <v>1320</v>
      </c>
      <c r="B408" s="20" t="s">
        <v>1354</v>
      </c>
      <c r="C408" s="20" t="s">
        <v>1355</v>
      </c>
    </row>
    <row r="409" spans="1:3" ht="11.25">
      <c r="A409" s="20" t="s">
        <v>1320</v>
      </c>
      <c r="B409" s="20" t="s">
        <v>1356</v>
      </c>
      <c r="C409" s="20" t="s">
        <v>1357</v>
      </c>
    </row>
    <row r="410" spans="1:3" ht="11.25">
      <c r="A410" s="20" t="s">
        <v>1320</v>
      </c>
      <c r="B410" s="20" t="s">
        <v>1358</v>
      </c>
      <c r="C410" s="20" t="s">
        <v>1359</v>
      </c>
    </row>
    <row r="411" spans="1:3" ht="11.25">
      <c r="A411" s="20" t="s">
        <v>1320</v>
      </c>
      <c r="B411" s="20" t="s">
        <v>1360</v>
      </c>
      <c r="C411" s="20" t="s">
        <v>1361</v>
      </c>
    </row>
    <row r="412" spans="1:3" ht="11.25">
      <c r="A412" s="20" t="s">
        <v>1320</v>
      </c>
      <c r="B412" s="20" t="s">
        <v>1362</v>
      </c>
      <c r="C412" s="20" t="s">
        <v>1363</v>
      </c>
    </row>
    <row r="413" spans="1:3" ht="11.25">
      <c r="A413" s="20" t="s">
        <v>1320</v>
      </c>
      <c r="B413" s="20" t="s">
        <v>1364</v>
      </c>
      <c r="C413" s="20" t="s">
        <v>1365</v>
      </c>
    </row>
    <row r="414" spans="1:3" ht="11.25">
      <c r="A414" s="20" t="s">
        <v>1320</v>
      </c>
      <c r="B414" s="20" t="s">
        <v>1366</v>
      </c>
      <c r="C414" s="20" t="s">
        <v>1367</v>
      </c>
    </row>
    <row r="415" spans="1:3" ht="11.25">
      <c r="A415" s="20" t="s">
        <v>1320</v>
      </c>
      <c r="B415" s="20" t="s">
        <v>1368</v>
      </c>
      <c r="C415" s="20" t="s">
        <v>1369</v>
      </c>
    </row>
    <row r="416" spans="1:3" ht="11.25">
      <c r="A416" s="20" t="s">
        <v>1320</v>
      </c>
      <c r="B416" s="20" t="s">
        <v>1370</v>
      </c>
      <c r="C416" s="20" t="s">
        <v>1371</v>
      </c>
    </row>
    <row r="417" spans="1:3" ht="11.25">
      <c r="A417" s="20" t="s">
        <v>1320</v>
      </c>
      <c r="B417" s="20" t="s">
        <v>1372</v>
      </c>
      <c r="C417" s="20" t="s">
        <v>1373</v>
      </c>
    </row>
    <row r="418" spans="1:3" ht="11.25">
      <c r="A418" s="20" t="s">
        <v>1374</v>
      </c>
      <c r="B418" s="20" t="s">
        <v>1374</v>
      </c>
      <c r="C418" s="20" t="s">
        <v>1375</v>
      </c>
    </row>
    <row r="419" spans="1:3" ht="11.25">
      <c r="A419" s="20" t="s">
        <v>1374</v>
      </c>
      <c r="B419" s="20" t="s">
        <v>1376</v>
      </c>
      <c r="C419" s="20" t="s">
        <v>1377</v>
      </c>
    </row>
    <row r="420" spans="1:3" ht="11.25">
      <c r="A420" s="20" t="s">
        <v>1374</v>
      </c>
      <c r="B420" s="20" t="s">
        <v>1378</v>
      </c>
      <c r="C420" s="20" t="s">
        <v>1379</v>
      </c>
    </row>
    <row r="421" spans="1:3" ht="11.25">
      <c r="A421" s="20" t="s">
        <v>1374</v>
      </c>
      <c r="B421" s="20" t="s">
        <v>1380</v>
      </c>
      <c r="C421" s="20" t="s">
        <v>1381</v>
      </c>
    </row>
    <row r="422" spans="1:3" ht="11.25">
      <c r="A422" s="20" t="s">
        <v>1374</v>
      </c>
      <c r="B422" s="20" t="s">
        <v>1382</v>
      </c>
      <c r="C422" s="20" t="s">
        <v>1383</v>
      </c>
    </row>
    <row r="423" spans="1:3" ht="11.25">
      <c r="A423" s="20" t="s">
        <v>1374</v>
      </c>
      <c r="B423" s="20" t="s">
        <v>1384</v>
      </c>
      <c r="C423" s="20" t="s">
        <v>1385</v>
      </c>
    </row>
    <row r="424" spans="1:3" ht="11.25">
      <c r="A424" s="20" t="s">
        <v>1374</v>
      </c>
      <c r="B424" s="20" t="s">
        <v>1386</v>
      </c>
      <c r="C424" s="20" t="s">
        <v>1387</v>
      </c>
    </row>
    <row r="425" spans="1:3" ht="11.25">
      <c r="A425" s="20" t="s">
        <v>1374</v>
      </c>
      <c r="B425" s="20" t="s">
        <v>1388</v>
      </c>
      <c r="C425" s="20" t="s">
        <v>1389</v>
      </c>
    </row>
    <row r="426" spans="1:3" ht="11.25">
      <c r="A426" s="20" t="s">
        <v>1374</v>
      </c>
      <c r="B426" s="20" t="s">
        <v>1390</v>
      </c>
      <c r="C426" s="20" t="s">
        <v>1391</v>
      </c>
    </row>
    <row r="427" spans="1:3" ht="11.25">
      <c r="A427" s="20" t="s">
        <v>1374</v>
      </c>
      <c r="B427" s="20" t="s">
        <v>1392</v>
      </c>
      <c r="C427" s="20" t="s">
        <v>1393</v>
      </c>
    </row>
    <row r="428" spans="1:3" ht="11.25">
      <c r="A428" s="20" t="s">
        <v>1374</v>
      </c>
      <c r="B428" s="20" t="s">
        <v>1394</v>
      </c>
      <c r="C428" s="20" t="s">
        <v>1395</v>
      </c>
    </row>
    <row r="429" spans="1:3" ht="11.25">
      <c r="A429" s="20" t="s">
        <v>1374</v>
      </c>
      <c r="B429" s="20" t="s">
        <v>1396</v>
      </c>
      <c r="C429" s="20" t="s">
        <v>1397</v>
      </c>
    </row>
    <row r="430" spans="1:3" ht="11.25">
      <c r="A430" s="20" t="s">
        <v>1374</v>
      </c>
      <c r="B430" s="20" t="s">
        <v>1398</v>
      </c>
      <c r="C430" s="20" t="s">
        <v>1399</v>
      </c>
    </row>
    <row r="431" spans="1:3" ht="11.25">
      <c r="A431" s="20" t="s">
        <v>1374</v>
      </c>
      <c r="B431" s="20" t="s">
        <v>1400</v>
      </c>
      <c r="C431" s="20" t="s">
        <v>1401</v>
      </c>
    </row>
    <row r="432" spans="1:3" ht="11.25">
      <c r="A432" s="20" t="s">
        <v>1374</v>
      </c>
      <c r="B432" s="20" t="s">
        <v>1402</v>
      </c>
      <c r="C432" s="20" t="s">
        <v>1403</v>
      </c>
    </row>
    <row r="433" spans="1:3" ht="11.25">
      <c r="A433" s="20" t="s">
        <v>1374</v>
      </c>
      <c r="B433" s="20" t="s">
        <v>1404</v>
      </c>
      <c r="C433" s="20" t="s">
        <v>1405</v>
      </c>
    </row>
    <row r="434" spans="1:3" ht="11.25">
      <c r="A434" s="20" t="s">
        <v>1374</v>
      </c>
      <c r="B434" s="20" t="s">
        <v>1406</v>
      </c>
      <c r="C434" s="20" t="s">
        <v>1407</v>
      </c>
    </row>
    <row r="435" spans="1:3" ht="11.25">
      <c r="A435" s="20" t="s">
        <v>1374</v>
      </c>
      <c r="B435" s="20" t="s">
        <v>1408</v>
      </c>
      <c r="C435" s="20" t="s">
        <v>1409</v>
      </c>
    </row>
    <row r="436" spans="1:3" ht="11.25">
      <c r="A436" s="20" t="s">
        <v>1374</v>
      </c>
      <c r="B436" s="20" t="s">
        <v>1064</v>
      </c>
      <c r="C436" s="20" t="s">
        <v>1410</v>
      </c>
    </row>
    <row r="437" spans="1:3" ht="11.25">
      <c r="A437" s="20" t="s">
        <v>1374</v>
      </c>
      <c r="B437" s="20" t="s">
        <v>1411</v>
      </c>
      <c r="C437" s="20" t="s">
        <v>1412</v>
      </c>
    </row>
    <row r="438" spans="1:3" ht="11.25">
      <c r="A438" s="20" t="s">
        <v>1374</v>
      </c>
      <c r="B438" s="20" t="s">
        <v>1413</v>
      </c>
      <c r="C438" s="20" t="s">
        <v>1414</v>
      </c>
    </row>
    <row r="439" spans="1:3" ht="11.25">
      <c r="A439" s="20" t="s">
        <v>1374</v>
      </c>
      <c r="B439" s="20" t="s">
        <v>1415</v>
      </c>
      <c r="C439" s="20" t="s">
        <v>1416</v>
      </c>
    </row>
    <row r="440" spans="1:3" ht="11.25">
      <c r="A440" s="20" t="s">
        <v>1374</v>
      </c>
      <c r="B440" s="20" t="s">
        <v>1417</v>
      </c>
      <c r="C440" s="20" t="s">
        <v>1418</v>
      </c>
    </row>
    <row r="441" spans="1:3" ht="11.25">
      <c r="A441" s="20" t="s">
        <v>1419</v>
      </c>
      <c r="B441" s="20" t="s">
        <v>1419</v>
      </c>
      <c r="C441" s="20" t="s">
        <v>1420</v>
      </c>
    </row>
    <row r="442" spans="1:3" ht="11.25">
      <c r="A442" s="20" t="s">
        <v>1419</v>
      </c>
      <c r="B442" s="20" t="s">
        <v>1421</v>
      </c>
      <c r="C442" s="20" t="s">
        <v>1422</v>
      </c>
    </row>
    <row r="443" spans="1:3" ht="11.25">
      <c r="A443" s="20" t="s">
        <v>1419</v>
      </c>
      <c r="B443" s="20" t="s">
        <v>1423</v>
      </c>
      <c r="C443" s="20" t="s">
        <v>1424</v>
      </c>
    </row>
    <row r="444" spans="1:3" ht="11.25">
      <c r="A444" s="20" t="s">
        <v>1419</v>
      </c>
      <c r="B444" s="20" t="s">
        <v>1425</v>
      </c>
      <c r="C444" s="20" t="s">
        <v>1426</v>
      </c>
    </row>
    <row r="445" spans="1:3" ht="11.25">
      <c r="A445" s="20" t="s">
        <v>1419</v>
      </c>
      <c r="B445" s="20" t="s">
        <v>1427</v>
      </c>
      <c r="C445" s="20" t="s">
        <v>1428</v>
      </c>
    </row>
    <row r="446" spans="1:3" ht="11.25">
      <c r="A446" s="20" t="s">
        <v>1419</v>
      </c>
      <c r="B446" s="20" t="s">
        <v>1429</v>
      </c>
      <c r="C446" s="20" t="s">
        <v>1430</v>
      </c>
    </row>
    <row r="447" spans="1:3" ht="11.25">
      <c r="A447" s="20" t="s">
        <v>1419</v>
      </c>
      <c r="B447" s="20" t="s">
        <v>1431</v>
      </c>
      <c r="C447" s="20" t="s">
        <v>1432</v>
      </c>
    </row>
    <row r="448" spans="1:3" ht="11.25">
      <c r="A448" s="20" t="s">
        <v>1419</v>
      </c>
      <c r="B448" s="20" t="s">
        <v>1433</v>
      </c>
      <c r="C448" s="20" t="s">
        <v>1434</v>
      </c>
    </row>
    <row r="449" spans="1:3" ht="11.25">
      <c r="A449" s="20" t="s">
        <v>1419</v>
      </c>
      <c r="B449" s="20" t="s">
        <v>1435</v>
      </c>
      <c r="C449" s="20" t="s">
        <v>1436</v>
      </c>
    </row>
    <row r="450" spans="1:3" ht="11.25">
      <c r="A450" s="20" t="s">
        <v>1419</v>
      </c>
      <c r="B450" s="20" t="s">
        <v>1437</v>
      </c>
      <c r="C450" s="20" t="s">
        <v>1438</v>
      </c>
    </row>
    <row r="451" spans="1:3" ht="11.25">
      <c r="A451" s="20" t="s">
        <v>1419</v>
      </c>
      <c r="B451" s="20" t="s">
        <v>1439</v>
      </c>
      <c r="C451" s="20" t="s">
        <v>1440</v>
      </c>
    </row>
    <row r="452" spans="1:3" ht="11.25">
      <c r="A452" s="20" t="s">
        <v>1419</v>
      </c>
      <c r="B452" s="20" t="s">
        <v>1441</v>
      </c>
      <c r="C452" s="20" t="s">
        <v>1442</v>
      </c>
    </row>
    <row r="453" spans="1:3" ht="11.25">
      <c r="A453" s="20" t="s">
        <v>1419</v>
      </c>
      <c r="B453" s="20" t="s">
        <v>1443</v>
      </c>
      <c r="C453" s="20" t="s">
        <v>1444</v>
      </c>
    </row>
    <row r="454" spans="1:3" ht="11.25">
      <c r="A454" s="20" t="s">
        <v>1445</v>
      </c>
      <c r="B454" s="20" t="s">
        <v>1445</v>
      </c>
      <c r="C454" s="20" t="s">
        <v>1446</v>
      </c>
    </row>
    <row r="455" spans="1:3" ht="11.25">
      <c r="A455" s="20" t="s">
        <v>1445</v>
      </c>
      <c r="B455" s="20" t="s">
        <v>1447</v>
      </c>
      <c r="C455" s="20" t="s">
        <v>1448</v>
      </c>
    </row>
    <row r="456" spans="1:3" ht="11.25">
      <c r="A456" s="20" t="s">
        <v>1445</v>
      </c>
      <c r="B456" s="20" t="s">
        <v>1449</v>
      </c>
      <c r="C456" s="20" t="s">
        <v>1450</v>
      </c>
    </row>
    <row r="457" spans="1:3" ht="11.25">
      <c r="A457" s="20" t="s">
        <v>1445</v>
      </c>
      <c r="B457" s="20" t="s">
        <v>1451</v>
      </c>
      <c r="C457" s="20" t="s">
        <v>1452</v>
      </c>
    </row>
    <row r="458" spans="1:3" ht="11.25">
      <c r="A458" s="20" t="s">
        <v>1445</v>
      </c>
      <c r="B458" s="20" t="s">
        <v>1453</v>
      </c>
      <c r="C458" s="20" t="s">
        <v>1454</v>
      </c>
    </row>
    <row r="459" spans="1:3" ht="11.25">
      <c r="A459" s="20" t="s">
        <v>1445</v>
      </c>
      <c r="B459" s="20" t="s">
        <v>1455</v>
      </c>
      <c r="C459" s="20" t="s">
        <v>1456</v>
      </c>
    </row>
    <row r="460" spans="1:3" ht="11.25">
      <c r="A460" s="20" t="s">
        <v>1445</v>
      </c>
      <c r="B460" s="20" t="s">
        <v>1457</v>
      </c>
      <c r="C460" s="20" t="s">
        <v>1458</v>
      </c>
    </row>
    <row r="461" spans="1:3" ht="11.25">
      <c r="A461" s="20" t="s">
        <v>1445</v>
      </c>
      <c r="B461" s="20" t="s">
        <v>1459</v>
      </c>
      <c r="C461" s="20" t="s">
        <v>1460</v>
      </c>
    </row>
    <row r="462" spans="1:3" ht="11.25">
      <c r="A462" s="20" t="s">
        <v>1445</v>
      </c>
      <c r="B462" s="20" t="s">
        <v>1461</v>
      </c>
      <c r="C462" s="20" t="s">
        <v>1462</v>
      </c>
    </row>
    <row r="463" spans="1:3" ht="11.25">
      <c r="A463" s="20" t="s">
        <v>1445</v>
      </c>
      <c r="B463" s="20" t="s">
        <v>1463</v>
      </c>
      <c r="C463" s="20" t="s">
        <v>1464</v>
      </c>
    </row>
    <row r="464" spans="1:3" ht="11.25">
      <c r="A464" s="20" t="s">
        <v>1445</v>
      </c>
      <c r="B464" s="20" t="s">
        <v>1465</v>
      </c>
      <c r="C464" s="20" t="s">
        <v>1466</v>
      </c>
    </row>
    <row r="465" spans="1:3" ht="11.25">
      <c r="A465" s="20" t="s">
        <v>1467</v>
      </c>
      <c r="B465" s="20" t="s">
        <v>1467</v>
      </c>
      <c r="C465" s="20" t="s">
        <v>1468</v>
      </c>
    </row>
    <row r="466" spans="1:3" ht="11.25">
      <c r="A466" s="20" t="s">
        <v>1467</v>
      </c>
      <c r="B466" s="20" t="s">
        <v>1469</v>
      </c>
      <c r="C466" s="20" t="s">
        <v>1470</v>
      </c>
    </row>
    <row r="467" spans="1:3" ht="11.25">
      <c r="A467" s="20" t="s">
        <v>1467</v>
      </c>
      <c r="B467" s="20" t="s">
        <v>1471</v>
      </c>
      <c r="C467" s="20" t="s">
        <v>1472</v>
      </c>
    </row>
    <row r="468" spans="1:3" ht="11.25">
      <c r="A468" s="20" t="s">
        <v>1467</v>
      </c>
      <c r="B468" s="20" t="s">
        <v>1473</v>
      </c>
      <c r="C468" s="20" t="s">
        <v>1474</v>
      </c>
    </row>
    <row r="469" spans="1:3" ht="11.25">
      <c r="A469" s="20" t="s">
        <v>1467</v>
      </c>
      <c r="B469" s="20" t="s">
        <v>1475</v>
      </c>
      <c r="C469" s="20" t="s">
        <v>1476</v>
      </c>
    </row>
    <row r="470" spans="1:3" ht="11.25">
      <c r="A470" s="20" t="s">
        <v>1467</v>
      </c>
      <c r="B470" s="20" t="s">
        <v>1477</v>
      </c>
      <c r="C470" s="20" t="s">
        <v>1478</v>
      </c>
    </row>
    <row r="471" spans="1:3" ht="11.25">
      <c r="A471" s="20" t="s">
        <v>1467</v>
      </c>
      <c r="B471" s="20" t="s">
        <v>1479</v>
      </c>
      <c r="C471" s="20" t="s">
        <v>1480</v>
      </c>
    </row>
    <row r="472" spans="1:3" ht="11.25">
      <c r="A472" s="20" t="s">
        <v>1467</v>
      </c>
      <c r="B472" s="20" t="s">
        <v>1481</v>
      </c>
      <c r="C472" s="20" t="s">
        <v>1482</v>
      </c>
    </row>
    <row r="473" spans="1:3" ht="11.25">
      <c r="A473" s="20" t="s">
        <v>1467</v>
      </c>
      <c r="B473" s="20" t="s">
        <v>1483</v>
      </c>
      <c r="C473" s="20" t="s">
        <v>1484</v>
      </c>
    </row>
    <row r="474" spans="1:3" ht="11.25">
      <c r="A474" s="20" t="s">
        <v>1467</v>
      </c>
      <c r="B474" s="20" t="s">
        <v>1485</v>
      </c>
      <c r="C474" s="20" t="s">
        <v>1486</v>
      </c>
    </row>
    <row r="475" spans="1:3" ht="11.25">
      <c r="A475" s="20" t="s">
        <v>1467</v>
      </c>
      <c r="B475" s="20" t="s">
        <v>1487</v>
      </c>
      <c r="C475" s="20" t="s">
        <v>1488</v>
      </c>
    </row>
    <row r="476" spans="1:3" ht="11.25">
      <c r="A476" s="20" t="s">
        <v>1467</v>
      </c>
      <c r="B476" s="20" t="s">
        <v>1489</v>
      </c>
      <c r="C476" s="20" t="s">
        <v>1490</v>
      </c>
    </row>
    <row r="477" spans="1:3" ht="11.25">
      <c r="A477" s="20" t="s">
        <v>1467</v>
      </c>
      <c r="B477" s="20" t="s">
        <v>1491</v>
      </c>
      <c r="C477" s="20" t="s">
        <v>1492</v>
      </c>
    </row>
    <row r="478" spans="1:3" ht="11.25">
      <c r="A478" s="20" t="s">
        <v>1467</v>
      </c>
      <c r="B478" s="20" t="s">
        <v>1493</v>
      </c>
      <c r="C478" s="20" t="s">
        <v>1494</v>
      </c>
    </row>
    <row r="479" spans="1:3" ht="11.25">
      <c r="A479" s="20" t="s">
        <v>1467</v>
      </c>
      <c r="B479" s="20" t="s">
        <v>1495</v>
      </c>
      <c r="C479" s="20" t="s">
        <v>1496</v>
      </c>
    </row>
    <row r="480" spans="1:3" ht="11.25">
      <c r="A480" s="20" t="s">
        <v>1467</v>
      </c>
      <c r="B480" s="20" t="s">
        <v>1497</v>
      </c>
      <c r="C480" s="20" t="s">
        <v>1498</v>
      </c>
    </row>
    <row r="481" spans="1:3" ht="11.25">
      <c r="A481" s="20" t="s">
        <v>1467</v>
      </c>
      <c r="B481" s="20" t="s">
        <v>1499</v>
      </c>
      <c r="C481" s="20" t="s">
        <v>1500</v>
      </c>
    </row>
    <row r="482" spans="1:3" ht="11.25">
      <c r="A482" s="20" t="s">
        <v>1467</v>
      </c>
      <c r="B482" s="20" t="s">
        <v>1501</v>
      </c>
      <c r="C482" s="20" t="s">
        <v>1502</v>
      </c>
    </row>
    <row r="483" spans="1:3" ht="11.25">
      <c r="A483" s="20" t="s">
        <v>1503</v>
      </c>
      <c r="B483" s="20" t="s">
        <v>1503</v>
      </c>
      <c r="C483" s="20" t="s">
        <v>1504</v>
      </c>
    </row>
    <row r="484" spans="1:3" ht="11.25">
      <c r="A484" s="20" t="s">
        <v>1503</v>
      </c>
      <c r="B484" s="20" t="s">
        <v>1505</v>
      </c>
      <c r="C484" s="20" t="s">
        <v>1506</v>
      </c>
    </row>
    <row r="485" spans="1:3" ht="11.25">
      <c r="A485" s="20" t="s">
        <v>1503</v>
      </c>
      <c r="B485" s="20" t="s">
        <v>1507</v>
      </c>
      <c r="C485" s="20" t="s">
        <v>1508</v>
      </c>
    </row>
    <row r="486" spans="1:3" ht="11.25">
      <c r="A486" s="20" t="s">
        <v>1503</v>
      </c>
      <c r="B486" s="20" t="s">
        <v>1509</v>
      </c>
      <c r="C486" s="20" t="s">
        <v>1510</v>
      </c>
    </row>
    <row r="487" spans="1:3" ht="11.25">
      <c r="A487" s="20" t="s">
        <v>1503</v>
      </c>
      <c r="B487" s="20" t="s">
        <v>1511</v>
      </c>
      <c r="C487" s="20" t="s">
        <v>1512</v>
      </c>
    </row>
    <row r="488" spans="1:3" ht="11.25">
      <c r="A488" s="20" t="s">
        <v>1503</v>
      </c>
      <c r="B488" s="20" t="s">
        <v>1513</v>
      </c>
      <c r="C488" s="20" t="s">
        <v>1514</v>
      </c>
    </row>
    <row r="489" spans="1:3" ht="11.25">
      <c r="A489" s="20" t="s">
        <v>1503</v>
      </c>
      <c r="B489" s="20" t="s">
        <v>1515</v>
      </c>
      <c r="C489" s="20" t="s">
        <v>1516</v>
      </c>
    </row>
    <row r="490" spans="1:3" ht="11.25">
      <c r="A490" s="20" t="s">
        <v>1503</v>
      </c>
      <c r="B490" s="20" t="s">
        <v>1517</v>
      </c>
      <c r="C490" s="20" t="s">
        <v>1518</v>
      </c>
    </row>
    <row r="491" spans="1:3" ht="11.25">
      <c r="A491" s="20" t="s">
        <v>1503</v>
      </c>
      <c r="B491" s="20" t="s">
        <v>1519</v>
      </c>
      <c r="C491" s="20" t="s">
        <v>1520</v>
      </c>
    </row>
    <row r="492" spans="1:3" ht="11.25">
      <c r="A492" s="20" t="s">
        <v>1503</v>
      </c>
      <c r="B492" s="20" t="s">
        <v>1521</v>
      </c>
      <c r="C492" s="20" t="s">
        <v>1522</v>
      </c>
    </row>
    <row r="493" spans="1:3" ht="11.25">
      <c r="A493" s="20" t="s">
        <v>1503</v>
      </c>
      <c r="B493" s="20" t="s">
        <v>1523</v>
      </c>
      <c r="C493" s="20" t="s">
        <v>1524</v>
      </c>
    </row>
    <row r="494" spans="1:3" ht="11.25">
      <c r="A494" s="20" t="s">
        <v>1503</v>
      </c>
      <c r="B494" s="20" t="s">
        <v>1525</v>
      </c>
      <c r="C494" s="20" t="s">
        <v>1526</v>
      </c>
    </row>
    <row r="495" spans="1:3" ht="11.25">
      <c r="A495" s="20" t="s">
        <v>1503</v>
      </c>
      <c r="B495" s="20" t="s">
        <v>1527</v>
      </c>
      <c r="C495" s="20" t="s">
        <v>1528</v>
      </c>
    </row>
    <row r="496" spans="1:3" ht="11.25">
      <c r="A496" s="20" t="s">
        <v>1503</v>
      </c>
      <c r="B496" s="20" t="s">
        <v>1529</v>
      </c>
      <c r="C496" s="20" t="s">
        <v>1530</v>
      </c>
    </row>
    <row r="497" spans="1:3" ht="11.25">
      <c r="A497" s="20" t="s">
        <v>1503</v>
      </c>
      <c r="B497" s="20" t="s">
        <v>1531</v>
      </c>
      <c r="C497" s="20" t="s">
        <v>1532</v>
      </c>
    </row>
    <row r="498" spans="1:3" ht="11.25">
      <c r="A498" s="20" t="s">
        <v>1503</v>
      </c>
      <c r="B498" s="20" t="s">
        <v>1533</v>
      </c>
      <c r="C498" s="20" t="s">
        <v>1534</v>
      </c>
    </row>
    <row r="499" spans="1:3" ht="11.25">
      <c r="A499" s="20" t="s">
        <v>1535</v>
      </c>
      <c r="B499" s="20" t="s">
        <v>1535</v>
      </c>
      <c r="C499" s="20" t="s">
        <v>1536</v>
      </c>
    </row>
    <row r="500" spans="1:3" ht="11.25">
      <c r="A500" s="20" t="s">
        <v>1535</v>
      </c>
      <c r="B500" s="20" t="s">
        <v>1537</v>
      </c>
      <c r="C500" s="20" t="s">
        <v>1538</v>
      </c>
    </row>
    <row r="501" spans="1:3" ht="11.25">
      <c r="A501" s="20" t="s">
        <v>1535</v>
      </c>
      <c r="B501" s="20" t="s">
        <v>1539</v>
      </c>
      <c r="C501" s="20" t="s">
        <v>1540</v>
      </c>
    </row>
    <row r="502" spans="1:3" ht="11.25">
      <c r="A502" s="20" t="s">
        <v>1535</v>
      </c>
      <c r="B502" s="20" t="s">
        <v>1541</v>
      </c>
      <c r="C502" s="20" t="s">
        <v>1542</v>
      </c>
    </row>
    <row r="503" spans="1:3" ht="11.25">
      <c r="A503" s="20" t="s">
        <v>1535</v>
      </c>
      <c r="B503" s="20" t="s">
        <v>1258</v>
      </c>
      <c r="C503" s="20" t="s">
        <v>1543</v>
      </c>
    </row>
    <row r="504" spans="1:3" ht="11.25">
      <c r="A504" s="20" t="s">
        <v>1535</v>
      </c>
      <c r="B504" s="20" t="s">
        <v>1544</v>
      </c>
      <c r="C504" s="20" t="s">
        <v>1545</v>
      </c>
    </row>
    <row r="505" spans="1:3" ht="11.25">
      <c r="A505" s="20" t="s">
        <v>1535</v>
      </c>
      <c r="B505" s="20" t="s">
        <v>1546</v>
      </c>
      <c r="C505" s="20" t="s">
        <v>1547</v>
      </c>
    </row>
    <row r="506" spans="1:3" ht="11.25">
      <c r="A506" s="20" t="s">
        <v>1535</v>
      </c>
      <c r="B506" s="20" t="s">
        <v>1548</v>
      </c>
      <c r="C506" s="20" t="s">
        <v>1549</v>
      </c>
    </row>
    <row r="507" spans="1:3" ht="11.25">
      <c r="A507" s="20" t="s">
        <v>1535</v>
      </c>
      <c r="B507" s="20" t="s">
        <v>1550</v>
      </c>
      <c r="C507" s="20" t="s">
        <v>1551</v>
      </c>
    </row>
    <row r="508" spans="1:3" ht="11.25">
      <c r="A508" s="20" t="s">
        <v>1535</v>
      </c>
      <c r="B508" s="20" t="s">
        <v>1552</v>
      </c>
      <c r="C508" s="20" t="s">
        <v>1553</v>
      </c>
    </row>
    <row r="509" spans="1:3" ht="11.25">
      <c r="A509" s="20" t="s">
        <v>1535</v>
      </c>
      <c r="B509" s="20" t="s">
        <v>1554</v>
      </c>
      <c r="C509" s="20" t="s">
        <v>1555</v>
      </c>
    </row>
    <row r="510" spans="1:3" ht="11.25">
      <c r="A510" s="20" t="s">
        <v>1535</v>
      </c>
      <c r="B510" s="20" t="s">
        <v>1556</v>
      </c>
      <c r="C510" s="20" t="s">
        <v>1557</v>
      </c>
    </row>
    <row r="511" spans="1:3" ht="11.25">
      <c r="A511" s="20" t="s">
        <v>1535</v>
      </c>
      <c r="B511" s="20" t="s">
        <v>1558</v>
      </c>
      <c r="C511" s="20" t="s">
        <v>1559</v>
      </c>
    </row>
    <row r="512" spans="1:3" ht="11.25">
      <c r="A512" s="20" t="s">
        <v>1535</v>
      </c>
      <c r="B512" s="20" t="s">
        <v>1560</v>
      </c>
      <c r="C512" s="20" t="s">
        <v>1561</v>
      </c>
    </row>
    <row r="513" spans="1:3" ht="11.25">
      <c r="A513" s="20" t="s">
        <v>1535</v>
      </c>
      <c r="B513" s="20" t="s">
        <v>1562</v>
      </c>
      <c r="C513" s="20" t="s">
        <v>1563</v>
      </c>
    </row>
    <row r="514" spans="1:3" ht="11.25">
      <c r="A514" s="20" t="s">
        <v>1535</v>
      </c>
      <c r="B514" s="20" t="s">
        <v>1564</v>
      </c>
      <c r="C514" s="20" t="s">
        <v>1565</v>
      </c>
    </row>
    <row r="515" spans="1:3" ht="11.25">
      <c r="A515" s="20" t="s">
        <v>1535</v>
      </c>
      <c r="B515" s="20" t="s">
        <v>1566</v>
      </c>
      <c r="C515" s="20" t="s">
        <v>1567</v>
      </c>
    </row>
    <row r="516" spans="1:3" ht="11.25">
      <c r="A516" s="20" t="s">
        <v>1568</v>
      </c>
      <c r="B516" s="20" t="s">
        <v>1568</v>
      </c>
      <c r="C516" s="20" t="s">
        <v>1569</v>
      </c>
    </row>
    <row r="517" spans="1:3" ht="11.25">
      <c r="A517" s="20" t="s">
        <v>1568</v>
      </c>
      <c r="B517" s="20" t="s">
        <v>1570</v>
      </c>
      <c r="C517" s="20" t="s">
        <v>1571</v>
      </c>
    </row>
    <row r="518" spans="1:3" ht="11.25">
      <c r="A518" s="20" t="s">
        <v>1568</v>
      </c>
      <c r="B518" s="20" t="s">
        <v>1572</v>
      </c>
      <c r="C518" s="20" t="s">
        <v>1573</v>
      </c>
    </row>
    <row r="519" spans="1:3" ht="11.25">
      <c r="A519" s="20" t="s">
        <v>1568</v>
      </c>
      <c r="B519" s="20" t="s">
        <v>1574</v>
      </c>
      <c r="C519" s="20" t="s">
        <v>1575</v>
      </c>
    </row>
    <row r="520" spans="1:3" ht="11.25">
      <c r="A520" s="20" t="s">
        <v>1568</v>
      </c>
      <c r="B520" s="20" t="s">
        <v>1576</v>
      </c>
      <c r="C520" s="20" t="s">
        <v>1577</v>
      </c>
    </row>
    <row r="521" spans="1:3" ht="11.25">
      <c r="A521" s="20" t="s">
        <v>1568</v>
      </c>
      <c r="B521" s="20" t="s">
        <v>1578</v>
      </c>
      <c r="C521" s="20" t="s">
        <v>1579</v>
      </c>
    </row>
    <row r="522" spans="1:3" ht="11.25">
      <c r="A522" s="20" t="s">
        <v>1568</v>
      </c>
      <c r="B522" s="20" t="s">
        <v>1580</v>
      </c>
      <c r="C522" s="20" t="s">
        <v>1581</v>
      </c>
    </row>
    <row r="523" spans="1:3" ht="11.25">
      <c r="A523" s="20" t="s">
        <v>1568</v>
      </c>
      <c r="B523" s="20" t="s">
        <v>1582</v>
      </c>
      <c r="C523" s="20" t="s">
        <v>1583</v>
      </c>
    </row>
    <row r="524" spans="1:3" ht="11.25">
      <c r="A524" s="20" t="s">
        <v>1568</v>
      </c>
      <c r="B524" s="20" t="s">
        <v>1584</v>
      </c>
      <c r="C524" s="20" t="s">
        <v>1585</v>
      </c>
    </row>
    <row r="525" spans="1:3" ht="11.25">
      <c r="A525" s="20" t="s">
        <v>1568</v>
      </c>
      <c r="B525" s="20" t="s">
        <v>1586</v>
      </c>
      <c r="C525" s="20" t="s">
        <v>1587</v>
      </c>
    </row>
    <row r="526" spans="1:3" ht="11.25">
      <c r="A526" s="20" t="s">
        <v>1568</v>
      </c>
      <c r="B526" s="20" t="s">
        <v>1588</v>
      </c>
      <c r="C526" s="20" t="s">
        <v>1589</v>
      </c>
    </row>
    <row r="527" spans="1:3" ht="11.25">
      <c r="A527" s="20" t="s">
        <v>1568</v>
      </c>
      <c r="B527" s="20" t="s">
        <v>1590</v>
      </c>
      <c r="C527" s="20" t="s">
        <v>1591</v>
      </c>
    </row>
    <row r="528" spans="1:3" ht="11.25">
      <c r="A528" s="20" t="s">
        <v>1568</v>
      </c>
      <c r="B528" s="20" t="s">
        <v>1592</v>
      </c>
      <c r="C528" s="20" t="s">
        <v>1593</v>
      </c>
    </row>
    <row r="529" spans="1:3" ht="11.25">
      <c r="A529" s="20" t="s">
        <v>1568</v>
      </c>
      <c r="B529" s="20" t="s">
        <v>1594</v>
      </c>
      <c r="C529" s="20" t="s">
        <v>1595</v>
      </c>
    </row>
    <row r="530" spans="1:3" ht="11.25">
      <c r="A530" s="20" t="s">
        <v>1568</v>
      </c>
      <c r="B530" s="20" t="s">
        <v>1596</v>
      </c>
      <c r="C530" s="20" t="s">
        <v>1597</v>
      </c>
    </row>
    <row r="531" spans="1:3" ht="11.25">
      <c r="A531" s="20" t="s">
        <v>1568</v>
      </c>
      <c r="B531" s="20" t="s">
        <v>1598</v>
      </c>
      <c r="C531" s="20" t="s">
        <v>1599</v>
      </c>
    </row>
    <row r="532" spans="1:3" ht="11.25">
      <c r="A532" s="20" t="s">
        <v>1568</v>
      </c>
      <c r="B532" s="20" t="s">
        <v>1600</v>
      </c>
      <c r="C532" s="20" t="s">
        <v>1601</v>
      </c>
    </row>
    <row r="533" spans="1:3" ht="11.25">
      <c r="A533" s="20" t="s">
        <v>1568</v>
      </c>
      <c r="B533" s="20" t="s">
        <v>1602</v>
      </c>
      <c r="C533" s="20" t="s">
        <v>1603</v>
      </c>
    </row>
    <row r="534" spans="1:3" ht="11.25">
      <c r="A534" s="20" t="s">
        <v>1568</v>
      </c>
      <c r="B534" s="20" t="s">
        <v>1604</v>
      </c>
      <c r="C534" s="20" t="s">
        <v>1605</v>
      </c>
    </row>
    <row r="535" spans="1:3" ht="11.25">
      <c r="A535" s="20" t="s">
        <v>1568</v>
      </c>
      <c r="B535" s="20" t="s">
        <v>1606</v>
      </c>
      <c r="C535" s="20" t="s">
        <v>1607</v>
      </c>
    </row>
    <row r="536" spans="1:3" ht="11.25">
      <c r="A536" s="20" t="s">
        <v>1568</v>
      </c>
      <c r="B536" s="20" t="s">
        <v>1608</v>
      </c>
      <c r="C536" s="20" t="s">
        <v>1609</v>
      </c>
    </row>
    <row r="537" spans="1:3" ht="11.25">
      <c r="A537" s="20" t="s">
        <v>1568</v>
      </c>
      <c r="B537" s="20" t="s">
        <v>1610</v>
      </c>
      <c r="C537" s="20" t="s">
        <v>1611</v>
      </c>
    </row>
    <row r="538" spans="1:3" ht="11.25">
      <c r="A538" s="20" t="s">
        <v>1568</v>
      </c>
      <c r="B538" s="20" t="s">
        <v>1612</v>
      </c>
      <c r="C538" s="20" t="s">
        <v>1613</v>
      </c>
    </row>
    <row r="539" spans="1:3" ht="11.25">
      <c r="A539" s="20" t="s">
        <v>1614</v>
      </c>
      <c r="B539" s="20" t="s">
        <v>1614</v>
      </c>
      <c r="C539" s="20" t="s">
        <v>1615</v>
      </c>
    </row>
    <row r="540" spans="1:3" ht="11.25">
      <c r="A540" s="20" t="s">
        <v>1614</v>
      </c>
      <c r="B540" s="20" t="s">
        <v>1616</v>
      </c>
      <c r="C540" s="20" t="s">
        <v>1617</v>
      </c>
    </row>
    <row r="541" spans="1:3" ht="11.25">
      <c r="A541" s="20" t="s">
        <v>1614</v>
      </c>
      <c r="B541" s="20" t="s">
        <v>1618</v>
      </c>
      <c r="C541" s="20" t="s">
        <v>1619</v>
      </c>
    </row>
    <row r="542" spans="1:3" ht="11.25">
      <c r="A542" s="20" t="s">
        <v>1614</v>
      </c>
      <c r="B542" s="20" t="s">
        <v>1620</v>
      </c>
      <c r="C542" s="20" t="s">
        <v>1621</v>
      </c>
    </row>
    <row r="543" spans="1:3" ht="11.25">
      <c r="A543" s="20" t="s">
        <v>1614</v>
      </c>
      <c r="B543" s="20" t="s">
        <v>1622</v>
      </c>
      <c r="C543" s="20" t="s">
        <v>1623</v>
      </c>
    </row>
    <row r="544" spans="1:3" ht="11.25">
      <c r="A544" s="20" t="s">
        <v>1614</v>
      </c>
      <c r="B544" s="20" t="s">
        <v>1624</v>
      </c>
      <c r="C544" s="20" t="s">
        <v>1625</v>
      </c>
    </row>
    <row r="545" spans="1:3" ht="11.25">
      <c r="A545" s="20" t="s">
        <v>1614</v>
      </c>
      <c r="B545" s="20" t="s">
        <v>1626</v>
      </c>
      <c r="C545" s="20" t="s">
        <v>1627</v>
      </c>
    </row>
    <row r="546" spans="1:3" ht="11.25">
      <c r="A546" s="20" t="s">
        <v>1614</v>
      </c>
      <c r="B546" s="20" t="s">
        <v>1628</v>
      </c>
      <c r="C546" s="20" t="s">
        <v>1629</v>
      </c>
    </row>
    <row r="547" spans="1:3" ht="11.25">
      <c r="A547" s="20" t="s">
        <v>1614</v>
      </c>
      <c r="B547" s="20" t="s">
        <v>1630</v>
      </c>
      <c r="C547" s="20" t="s">
        <v>1631</v>
      </c>
    </row>
    <row r="548" spans="1:3" ht="11.25">
      <c r="A548" s="20" t="s">
        <v>1614</v>
      </c>
      <c r="B548" s="20" t="s">
        <v>1632</v>
      </c>
      <c r="C548" s="20" t="s">
        <v>1633</v>
      </c>
    </row>
    <row r="549" spans="1:3" ht="11.25">
      <c r="A549" s="20" t="s">
        <v>1614</v>
      </c>
      <c r="B549" s="20" t="s">
        <v>1634</v>
      </c>
      <c r="C549" s="20" t="s">
        <v>1635</v>
      </c>
    </row>
    <row r="550" spans="1:3" ht="11.25">
      <c r="A550" s="20" t="s">
        <v>1614</v>
      </c>
      <c r="B550" s="20" t="s">
        <v>1636</v>
      </c>
      <c r="C550" s="20" t="s">
        <v>1637</v>
      </c>
    </row>
    <row r="551" spans="1:3" ht="11.25">
      <c r="A551" s="20" t="s">
        <v>1614</v>
      </c>
      <c r="B551" s="20" t="s">
        <v>1638</v>
      </c>
      <c r="C551" s="20" t="s">
        <v>1639</v>
      </c>
    </row>
    <row r="552" spans="1:3" ht="11.25">
      <c r="A552" s="20" t="s">
        <v>1614</v>
      </c>
      <c r="B552" s="20" t="s">
        <v>1640</v>
      </c>
      <c r="C552" s="20" t="s">
        <v>1641</v>
      </c>
    </row>
    <row r="553" spans="1:3" ht="11.25">
      <c r="A553" s="20" t="s">
        <v>1642</v>
      </c>
      <c r="B553" s="20" t="s">
        <v>1642</v>
      </c>
      <c r="C553" s="20" t="s">
        <v>1643</v>
      </c>
    </row>
    <row r="554" spans="1:3" ht="11.25">
      <c r="A554" s="20" t="s">
        <v>1642</v>
      </c>
      <c r="B554" s="20" t="s">
        <v>1644</v>
      </c>
      <c r="C554" s="20" t="s">
        <v>1645</v>
      </c>
    </row>
    <row r="555" spans="1:3" ht="11.25">
      <c r="A555" s="20" t="s">
        <v>1642</v>
      </c>
      <c r="B555" s="20" t="s">
        <v>1646</v>
      </c>
      <c r="C555" s="20" t="s">
        <v>1647</v>
      </c>
    </row>
    <row r="556" spans="1:3" ht="11.25">
      <c r="A556" s="20" t="s">
        <v>1642</v>
      </c>
      <c r="B556" s="20" t="s">
        <v>1648</v>
      </c>
      <c r="C556" s="20" t="s">
        <v>1649</v>
      </c>
    </row>
    <row r="557" spans="1:3" ht="11.25">
      <c r="A557" s="20" t="s">
        <v>1642</v>
      </c>
      <c r="B557" s="20" t="s">
        <v>1650</v>
      </c>
      <c r="C557" s="20" t="s">
        <v>1651</v>
      </c>
    </row>
    <row r="558" spans="1:3" ht="11.25">
      <c r="A558" s="20" t="s">
        <v>1642</v>
      </c>
      <c r="B558" s="20" t="s">
        <v>1652</v>
      </c>
      <c r="C558" s="20" t="s">
        <v>1653</v>
      </c>
    </row>
    <row r="559" spans="1:3" ht="11.25">
      <c r="A559" s="20" t="s">
        <v>1642</v>
      </c>
      <c r="B559" s="20" t="s">
        <v>1654</v>
      </c>
      <c r="C559" s="20" t="s">
        <v>1655</v>
      </c>
    </row>
    <row r="560" spans="1:3" ht="11.25">
      <c r="A560" s="20" t="s">
        <v>1642</v>
      </c>
      <c r="B560" s="20" t="s">
        <v>1656</v>
      </c>
      <c r="C560" s="20" t="s">
        <v>1657</v>
      </c>
    </row>
    <row r="561" spans="1:3" ht="11.25">
      <c r="A561" s="20" t="s">
        <v>1642</v>
      </c>
      <c r="B561" s="20" t="s">
        <v>1658</v>
      </c>
      <c r="C561" s="20" t="s">
        <v>1659</v>
      </c>
    </row>
    <row r="562" spans="1:3" ht="11.25">
      <c r="A562" s="20" t="s">
        <v>1642</v>
      </c>
      <c r="B562" s="20" t="s">
        <v>1660</v>
      </c>
      <c r="C562" s="20" t="s">
        <v>1661</v>
      </c>
    </row>
    <row r="563" spans="1:3" ht="11.25">
      <c r="A563" s="20" t="s">
        <v>1642</v>
      </c>
      <c r="B563" s="20" t="s">
        <v>1662</v>
      </c>
      <c r="C563" s="20" t="s">
        <v>1663</v>
      </c>
    </row>
    <row r="564" spans="1:3" ht="11.25">
      <c r="A564" s="20" t="s">
        <v>1642</v>
      </c>
      <c r="B564" s="20" t="s">
        <v>1664</v>
      </c>
      <c r="C564" s="20" t="s">
        <v>1665</v>
      </c>
    </row>
    <row r="565" spans="1:3" ht="11.25">
      <c r="A565" s="20" t="s">
        <v>1642</v>
      </c>
      <c r="B565" s="20" t="s">
        <v>1666</v>
      </c>
      <c r="C565" s="20" t="s">
        <v>1667</v>
      </c>
    </row>
    <row r="566" spans="1:3" ht="11.25">
      <c r="A566" s="20" t="s">
        <v>1642</v>
      </c>
      <c r="B566" s="20" t="s">
        <v>1668</v>
      </c>
      <c r="C566" s="20" t="s">
        <v>1669</v>
      </c>
    </row>
    <row r="567" spans="1:3" ht="11.25">
      <c r="A567" s="20" t="s">
        <v>1642</v>
      </c>
      <c r="B567" s="20" t="s">
        <v>1670</v>
      </c>
      <c r="C567" s="20" t="s">
        <v>1671</v>
      </c>
    </row>
    <row r="568" spans="1:3" ht="11.25">
      <c r="A568" s="20" t="s">
        <v>1642</v>
      </c>
      <c r="B568" s="20" t="s">
        <v>1672</v>
      </c>
      <c r="C568" s="20" t="s">
        <v>1673</v>
      </c>
    </row>
    <row r="569" spans="1:3" ht="11.25">
      <c r="A569" s="20" t="s">
        <v>1642</v>
      </c>
      <c r="B569" s="20" t="s">
        <v>1674</v>
      </c>
      <c r="C569" s="20" t="s">
        <v>1675</v>
      </c>
    </row>
    <row r="570" spans="1:3" ht="11.25">
      <c r="A570" s="20" t="s">
        <v>1642</v>
      </c>
      <c r="B570" s="20" t="s">
        <v>1676</v>
      </c>
      <c r="C570" s="20" t="s">
        <v>1677</v>
      </c>
    </row>
    <row r="571" spans="1:3" ht="11.25">
      <c r="A571" s="20" t="s">
        <v>1642</v>
      </c>
      <c r="B571" s="20" t="s">
        <v>1678</v>
      </c>
      <c r="C571" s="20" t="s">
        <v>1679</v>
      </c>
    </row>
    <row r="572" spans="1:3" ht="11.25">
      <c r="A572" s="20" t="s">
        <v>1642</v>
      </c>
      <c r="B572" s="20" t="s">
        <v>1680</v>
      </c>
      <c r="C572" s="20" t="s">
        <v>1681</v>
      </c>
    </row>
    <row r="573" spans="1:3" ht="11.25">
      <c r="A573" s="20" t="s">
        <v>1682</v>
      </c>
      <c r="B573" s="20" t="s">
        <v>1682</v>
      </c>
      <c r="C573" s="20" t="s">
        <v>1683</v>
      </c>
    </row>
    <row r="574" spans="1:3" ht="11.25">
      <c r="A574" s="20" t="s">
        <v>1682</v>
      </c>
      <c r="B574" s="20" t="s">
        <v>1684</v>
      </c>
      <c r="C574" s="20" t="s">
        <v>1685</v>
      </c>
    </row>
    <row r="575" spans="1:3" ht="11.25">
      <c r="A575" s="20" t="s">
        <v>1682</v>
      </c>
      <c r="B575" s="20" t="s">
        <v>1686</v>
      </c>
      <c r="C575" s="20" t="s">
        <v>1687</v>
      </c>
    </row>
    <row r="576" spans="1:3" ht="11.25">
      <c r="A576" s="20" t="s">
        <v>1682</v>
      </c>
      <c r="B576" s="20" t="s">
        <v>1688</v>
      </c>
      <c r="C576" s="20" t="s">
        <v>1689</v>
      </c>
    </row>
    <row r="577" spans="1:3" ht="11.25">
      <c r="A577" s="20" t="s">
        <v>1682</v>
      </c>
      <c r="B577" s="20" t="s">
        <v>1690</v>
      </c>
      <c r="C577" s="20" t="s">
        <v>1691</v>
      </c>
    </row>
    <row r="578" spans="1:3" ht="11.25">
      <c r="A578" s="20" t="s">
        <v>1682</v>
      </c>
      <c r="B578" s="20" t="s">
        <v>1692</v>
      </c>
      <c r="C578" s="20" t="s">
        <v>1693</v>
      </c>
    </row>
    <row r="579" spans="1:3" ht="11.25">
      <c r="A579" s="20" t="s">
        <v>1682</v>
      </c>
      <c r="B579" s="20" t="s">
        <v>1694</v>
      </c>
      <c r="C579" s="20" t="s">
        <v>1695</v>
      </c>
    </row>
    <row r="580" spans="1:3" ht="11.25">
      <c r="A580" s="20" t="s">
        <v>1682</v>
      </c>
      <c r="B580" s="20" t="s">
        <v>1696</v>
      </c>
      <c r="C580" s="20" t="s">
        <v>1697</v>
      </c>
    </row>
    <row r="581" spans="1:3" ht="11.25">
      <c r="A581" s="20" t="s">
        <v>1682</v>
      </c>
      <c r="B581" s="20" t="s">
        <v>1698</v>
      </c>
      <c r="C581" s="20" t="s">
        <v>1699</v>
      </c>
    </row>
    <row r="582" spans="1:3" ht="11.25">
      <c r="A582" s="20" t="s">
        <v>1682</v>
      </c>
      <c r="B582" s="20" t="s">
        <v>1700</v>
      </c>
      <c r="C582" s="20" t="s">
        <v>1701</v>
      </c>
    </row>
    <row r="583" spans="1:3" ht="11.25">
      <c r="A583" s="20" t="s">
        <v>1682</v>
      </c>
      <c r="B583" s="20" t="s">
        <v>1702</v>
      </c>
      <c r="C583" s="20" t="s">
        <v>1703</v>
      </c>
    </row>
    <row r="584" spans="1:3" ht="11.25">
      <c r="A584" s="20" t="s">
        <v>1682</v>
      </c>
      <c r="B584" s="20" t="s">
        <v>1704</v>
      </c>
      <c r="C584" s="20" t="s">
        <v>1705</v>
      </c>
    </row>
    <row r="585" spans="1:3" ht="11.25">
      <c r="A585" s="20" t="s">
        <v>1682</v>
      </c>
      <c r="B585" s="20" t="s">
        <v>1706</v>
      </c>
      <c r="C585" s="20" t="s">
        <v>1707</v>
      </c>
    </row>
    <row r="586" spans="1:3" ht="11.25">
      <c r="A586" s="20" t="s">
        <v>1708</v>
      </c>
      <c r="B586" s="20" t="s">
        <v>1708</v>
      </c>
      <c r="C586" s="20" t="s">
        <v>1709</v>
      </c>
    </row>
    <row r="587" spans="1:3" ht="11.25">
      <c r="A587" s="20" t="s">
        <v>1708</v>
      </c>
      <c r="B587" s="20" t="s">
        <v>1710</v>
      </c>
      <c r="C587" s="20" t="s">
        <v>1711</v>
      </c>
    </row>
    <row r="588" spans="1:3" ht="11.25">
      <c r="A588" s="20" t="s">
        <v>1708</v>
      </c>
      <c r="B588" s="20" t="s">
        <v>1712</v>
      </c>
      <c r="C588" s="20" t="s">
        <v>1713</v>
      </c>
    </row>
    <row r="589" spans="1:3" ht="11.25">
      <c r="A589" s="20" t="s">
        <v>1708</v>
      </c>
      <c r="B589" s="20" t="s">
        <v>1714</v>
      </c>
      <c r="C589" s="20" t="s">
        <v>1715</v>
      </c>
    </row>
    <row r="590" spans="1:3" ht="11.25">
      <c r="A590" s="20" t="s">
        <v>1708</v>
      </c>
      <c r="B590" s="20" t="s">
        <v>1716</v>
      </c>
      <c r="C590" s="20" t="s">
        <v>1717</v>
      </c>
    </row>
    <row r="591" spans="1:3" ht="11.25">
      <c r="A591" s="20" t="s">
        <v>1708</v>
      </c>
      <c r="B591" s="20" t="s">
        <v>1718</v>
      </c>
      <c r="C591" s="20" t="s">
        <v>1719</v>
      </c>
    </row>
    <row r="592" spans="1:3" ht="11.25">
      <c r="A592" s="20" t="s">
        <v>1708</v>
      </c>
      <c r="B592" s="20" t="s">
        <v>1720</v>
      </c>
      <c r="C592" s="20" t="s">
        <v>1721</v>
      </c>
    </row>
    <row r="593" spans="1:3" ht="11.25">
      <c r="A593" s="20" t="s">
        <v>1708</v>
      </c>
      <c r="B593" s="20" t="s">
        <v>1722</v>
      </c>
      <c r="C593" s="20" t="s">
        <v>1723</v>
      </c>
    </row>
    <row r="594" spans="1:3" ht="11.25">
      <c r="A594" s="20" t="s">
        <v>1708</v>
      </c>
      <c r="B594" s="20" t="s">
        <v>1724</v>
      </c>
      <c r="C594" s="20" t="s">
        <v>1725</v>
      </c>
    </row>
    <row r="595" spans="1:3" ht="11.25">
      <c r="A595" s="20" t="s">
        <v>1708</v>
      </c>
      <c r="B595" s="20" t="s">
        <v>1002</v>
      </c>
      <c r="C595" s="20" t="s">
        <v>1726</v>
      </c>
    </row>
    <row r="596" spans="1:3" ht="11.25">
      <c r="A596" s="20" t="s">
        <v>1708</v>
      </c>
      <c r="B596" s="20" t="s">
        <v>1727</v>
      </c>
      <c r="C596" s="20" t="s">
        <v>1728</v>
      </c>
    </row>
    <row r="597" spans="1:3" ht="11.25">
      <c r="A597" s="20" t="s">
        <v>1708</v>
      </c>
      <c r="B597" s="20" t="s">
        <v>1729</v>
      </c>
      <c r="C597" s="20" t="s">
        <v>1730</v>
      </c>
    </row>
    <row r="598" spans="1:3" ht="11.25">
      <c r="A598" s="20" t="s">
        <v>1708</v>
      </c>
      <c r="B598" s="20" t="s">
        <v>1731</v>
      </c>
      <c r="C598" s="20" t="s">
        <v>1732</v>
      </c>
    </row>
    <row r="599" spans="1:3" ht="11.25">
      <c r="A599" s="20" t="s">
        <v>1708</v>
      </c>
      <c r="B599" s="20" t="s">
        <v>1733</v>
      </c>
      <c r="C599" s="20" t="s">
        <v>1734</v>
      </c>
    </row>
    <row r="600" spans="1:3" ht="11.25">
      <c r="A600" s="20" t="s">
        <v>1708</v>
      </c>
      <c r="B600" s="20" t="s">
        <v>1735</v>
      </c>
      <c r="C600" s="20" t="s">
        <v>1736</v>
      </c>
    </row>
    <row r="601" spans="1:3" ht="11.25">
      <c r="A601" s="20" t="s">
        <v>1708</v>
      </c>
      <c r="B601" s="20" t="s">
        <v>1737</v>
      </c>
      <c r="C601" s="20" t="s">
        <v>1738</v>
      </c>
    </row>
    <row r="602" spans="1:3" ht="11.25">
      <c r="A602" s="20" t="s">
        <v>1708</v>
      </c>
      <c r="B602" s="20" t="s">
        <v>1118</v>
      </c>
      <c r="C602" s="20" t="s">
        <v>1739</v>
      </c>
    </row>
    <row r="603" spans="1:3" ht="11.25">
      <c r="A603" s="20" t="s">
        <v>1708</v>
      </c>
      <c r="B603" s="20" t="s">
        <v>1740</v>
      </c>
      <c r="C603" s="20" t="s">
        <v>1741</v>
      </c>
    </row>
    <row r="604" spans="1:3" ht="11.25">
      <c r="A604" s="20" t="s">
        <v>1708</v>
      </c>
      <c r="B604" s="20" t="s">
        <v>1742</v>
      </c>
      <c r="C604" s="20" t="s">
        <v>1743</v>
      </c>
    </row>
    <row r="605" spans="1:3" ht="11.25">
      <c r="A605" s="20" t="s">
        <v>1708</v>
      </c>
      <c r="B605" s="20" t="s">
        <v>1392</v>
      </c>
      <c r="C605" s="20" t="s">
        <v>1744</v>
      </c>
    </row>
    <row r="606" spans="1:3" ht="11.25">
      <c r="A606" s="20" t="s">
        <v>1708</v>
      </c>
      <c r="B606" s="20" t="s">
        <v>1745</v>
      </c>
      <c r="C606" s="20" t="s">
        <v>1746</v>
      </c>
    </row>
    <row r="607" spans="1:3" ht="11.25">
      <c r="A607" s="20" t="s">
        <v>1708</v>
      </c>
      <c r="B607" s="20" t="s">
        <v>1747</v>
      </c>
      <c r="C607" s="20" t="s">
        <v>1748</v>
      </c>
    </row>
    <row r="608" spans="1:3" ht="11.25">
      <c r="A608" s="20" t="s">
        <v>1708</v>
      </c>
      <c r="B608" s="20" t="s">
        <v>1749</v>
      </c>
      <c r="C608" s="20" t="s">
        <v>1750</v>
      </c>
    </row>
    <row r="609" spans="1:3" ht="11.25">
      <c r="A609" s="20" t="s">
        <v>1708</v>
      </c>
      <c r="B609" s="20" t="s">
        <v>1751</v>
      </c>
      <c r="C609" s="20" t="s">
        <v>1752</v>
      </c>
    </row>
    <row r="610" spans="1:3" ht="11.25">
      <c r="A610" s="20" t="s">
        <v>1708</v>
      </c>
      <c r="B610" s="20" t="s">
        <v>628</v>
      </c>
      <c r="C610" s="20" t="s">
        <v>1753</v>
      </c>
    </row>
    <row r="611" spans="1:3" ht="11.25">
      <c r="A611" s="20" t="s">
        <v>1708</v>
      </c>
      <c r="B611" s="20" t="s">
        <v>1754</v>
      </c>
      <c r="C611" s="20" t="s">
        <v>1755</v>
      </c>
    </row>
    <row r="612" spans="1:3" ht="11.25">
      <c r="A612" s="20" t="s">
        <v>1708</v>
      </c>
      <c r="B612" s="20" t="s">
        <v>1756</v>
      </c>
      <c r="C612" s="20" t="s">
        <v>1757</v>
      </c>
    </row>
    <row r="613" spans="1:3" ht="11.25">
      <c r="A613" s="20" t="s">
        <v>1708</v>
      </c>
      <c r="B613" s="20" t="s">
        <v>1758</v>
      </c>
      <c r="C613" s="20" t="s">
        <v>1759</v>
      </c>
    </row>
    <row r="614" spans="1:3" ht="11.25">
      <c r="A614" s="20" t="s">
        <v>1708</v>
      </c>
      <c r="B614" s="20" t="s">
        <v>1760</v>
      </c>
      <c r="C614" s="20" t="s">
        <v>1761</v>
      </c>
    </row>
    <row r="615" spans="1:3" ht="11.25">
      <c r="A615" s="20" t="s">
        <v>1708</v>
      </c>
      <c r="B615" s="20" t="s">
        <v>1762</v>
      </c>
      <c r="C615" s="20" t="s">
        <v>1763</v>
      </c>
    </row>
    <row r="616" spans="1:3" ht="11.25">
      <c r="A616" s="20" t="s">
        <v>1708</v>
      </c>
      <c r="B616" s="20" t="s">
        <v>1764</v>
      </c>
      <c r="C616" s="20" t="s">
        <v>1765</v>
      </c>
    </row>
    <row r="617" spans="1:3" ht="11.25">
      <c r="A617" s="20" t="s">
        <v>1708</v>
      </c>
      <c r="B617" s="20" t="s">
        <v>1766</v>
      </c>
      <c r="C617" s="20" t="s">
        <v>1767</v>
      </c>
    </row>
    <row r="618" spans="1:3" ht="11.25">
      <c r="A618" s="20" t="s">
        <v>1708</v>
      </c>
      <c r="B618" s="20" t="s">
        <v>1768</v>
      </c>
      <c r="C618" s="20" t="s">
        <v>1769</v>
      </c>
    </row>
    <row r="619" spans="1:3" ht="11.25">
      <c r="A619" s="20" t="s">
        <v>1708</v>
      </c>
      <c r="B619" s="20" t="s">
        <v>1770</v>
      </c>
      <c r="C619" s="20" t="s">
        <v>1771</v>
      </c>
    </row>
    <row r="620" spans="1:3" ht="11.25">
      <c r="A620" s="20" t="s">
        <v>1708</v>
      </c>
      <c r="B620" s="20" t="s">
        <v>1772</v>
      </c>
      <c r="C620" s="20" t="s">
        <v>1773</v>
      </c>
    </row>
    <row r="621" spans="1:3" ht="11.25">
      <c r="A621" s="20" t="s">
        <v>1708</v>
      </c>
      <c r="B621" s="20" t="s">
        <v>1774</v>
      </c>
      <c r="C621" s="20" t="s">
        <v>1775</v>
      </c>
    </row>
    <row r="622" spans="1:3" ht="11.25">
      <c r="A622" s="20" t="s">
        <v>1708</v>
      </c>
      <c r="B622" s="20" t="s">
        <v>1776</v>
      </c>
      <c r="C622" s="20" t="s">
        <v>1777</v>
      </c>
    </row>
    <row r="623" spans="1:3" ht="11.25">
      <c r="A623" s="20" t="s">
        <v>1708</v>
      </c>
      <c r="B623" s="20" t="s">
        <v>1778</v>
      </c>
      <c r="C623" s="20" t="s">
        <v>1779</v>
      </c>
    </row>
    <row r="624" spans="1:3" ht="11.25">
      <c r="A624" s="20" t="s">
        <v>1708</v>
      </c>
      <c r="B624" s="20" t="s">
        <v>1780</v>
      </c>
      <c r="C624" s="20" t="s">
        <v>1781</v>
      </c>
    </row>
    <row r="625" spans="1:3" ht="11.25">
      <c r="A625" s="20" t="s">
        <v>1708</v>
      </c>
      <c r="B625" s="20" t="s">
        <v>1782</v>
      </c>
      <c r="C625" s="20" t="s">
        <v>1783</v>
      </c>
    </row>
    <row r="626" spans="1:3" ht="11.25">
      <c r="A626" s="20" t="s">
        <v>1708</v>
      </c>
      <c r="B626" s="20" t="s">
        <v>1784</v>
      </c>
      <c r="C626" s="20" t="s">
        <v>1785</v>
      </c>
    </row>
    <row r="627" spans="1:3" ht="11.25">
      <c r="A627" s="20" t="s">
        <v>1708</v>
      </c>
      <c r="B627" s="20" t="s">
        <v>1786</v>
      </c>
      <c r="C627" s="20" t="s">
        <v>1787</v>
      </c>
    </row>
    <row r="628" spans="1:3" ht="11.25">
      <c r="A628" s="20" t="s">
        <v>1708</v>
      </c>
      <c r="B628" s="20" t="s">
        <v>1788</v>
      </c>
      <c r="C628" s="20" t="s">
        <v>1789</v>
      </c>
    </row>
    <row r="629" spans="1:3" ht="11.25">
      <c r="A629" s="20" t="s">
        <v>1790</v>
      </c>
      <c r="B629" s="20" t="s">
        <v>1790</v>
      </c>
      <c r="C629" s="20" t="s">
        <v>1791</v>
      </c>
    </row>
    <row r="630" spans="1:3" ht="11.25">
      <c r="A630" s="20" t="s">
        <v>1790</v>
      </c>
      <c r="B630" s="20" t="s">
        <v>1792</v>
      </c>
      <c r="C630" s="20" t="s">
        <v>1793</v>
      </c>
    </row>
    <row r="631" spans="1:3" ht="11.25">
      <c r="A631" s="20" t="s">
        <v>1790</v>
      </c>
      <c r="B631" s="20" t="s">
        <v>1794</v>
      </c>
      <c r="C631" s="20" t="s">
        <v>1795</v>
      </c>
    </row>
    <row r="632" spans="1:3" ht="11.25">
      <c r="A632" s="20" t="s">
        <v>1790</v>
      </c>
      <c r="B632" s="20" t="s">
        <v>1796</v>
      </c>
      <c r="C632" s="20" t="s">
        <v>1797</v>
      </c>
    </row>
    <row r="633" spans="1:3" ht="11.25">
      <c r="A633" s="20" t="s">
        <v>1790</v>
      </c>
      <c r="B633" s="20" t="s">
        <v>1798</v>
      </c>
      <c r="C633" s="20" t="s">
        <v>1799</v>
      </c>
    </row>
    <row r="634" spans="1:3" ht="11.25">
      <c r="A634" s="20" t="s">
        <v>1790</v>
      </c>
      <c r="B634" s="20" t="s">
        <v>1800</v>
      </c>
      <c r="C634" s="20" t="s">
        <v>1801</v>
      </c>
    </row>
    <row r="635" spans="1:3" ht="11.25">
      <c r="A635" s="20" t="s">
        <v>1790</v>
      </c>
      <c r="B635" s="20" t="s">
        <v>1802</v>
      </c>
      <c r="C635" s="20" t="s">
        <v>1803</v>
      </c>
    </row>
    <row r="636" spans="1:3" ht="11.25">
      <c r="A636" s="20" t="s">
        <v>1790</v>
      </c>
      <c r="B636" s="20" t="s">
        <v>1804</v>
      </c>
      <c r="C636" s="20" t="s">
        <v>1805</v>
      </c>
    </row>
    <row r="637" spans="1:3" ht="11.25">
      <c r="A637" s="20" t="s">
        <v>1790</v>
      </c>
      <c r="B637" s="20" t="s">
        <v>1806</v>
      </c>
      <c r="C637" s="20" t="s">
        <v>1807</v>
      </c>
    </row>
    <row r="638" spans="1:3" ht="11.25">
      <c r="A638" s="20" t="s">
        <v>1790</v>
      </c>
      <c r="B638" s="20" t="s">
        <v>1808</v>
      </c>
      <c r="C638" s="20" t="s">
        <v>1809</v>
      </c>
    </row>
    <row r="639" spans="1:3" ht="11.25">
      <c r="A639" s="20" t="s">
        <v>1790</v>
      </c>
      <c r="B639" s="20" t="s">
        <v>1810</v>
      </c>
      <c r="C639" s="20" t="s">
        <v>1811</v>
      </c>
    </row>
    <row r="640" spans="1:3" ht="11.25">
      <c r="A640" s="20" t="s">
        <v>1790</v>
      </c>
      <c r="B640" s="20" t="s">
        <v>1812</v>
      </c>
      <c r="C640" s="20" t="s">
        <v>1813</v>
      </c>
    </row>
    <row r="641" spans="1:3" ht="11.25">
      <c r="A641" s="20" t="s">
        <v>1790</v>
      </c>
      <c r="B641" s="20" t="s">
        <v>1814</v>
      </c>
      <c r="C641" s="20" t="s">
        <v>1815</v>
      </c>
    </row>
    <row r="642" spans="1:3" ht="11.25">
      <c r="A642" s="20" t="s">
        <v>1790</v>
      </c>
      <c r="B642" s="20" t="s">
        <v>1816</v>
      </c>
      <c r="C642" s="20" t="s">
        <v>1817</v>
      </c>
    </row>
    <row r="643" spans="1:3" ht="11.25">
      <c r="A643" s="20" t="s">
        <v>1790</v>
      </c>
      <c r="B643" s="20" t="s">
        <v>1818</v>
      </c>
      <c r="C643" s="20" t="s">
        <v>1819</v>
      </c>
    </row>
    <row r="644" spans="1:3" ht="11.25">
      <c r="A644" s="20" t="s">
        <v>1790</v>
      </c>
      <c r="B644" s="20" t="s">
        <v>1820</v>
      </c>
      <c r="C644" s="20" t="s">
        <v>1821</v>
      </c>
    </row>
    <row r="645" spans="1:3" ht="11.25">
      <c r="A645" s="20" t="s">
        <v>1790</v>
      </c>
      <c r="B645" s="20" t="s">
        <v>1822</v>
      </c>
      <c r="C645" s="20" t="s">
        <v>1823</v>
      </c>
    </row>
    <row r="646" spans="1:3" ht="11.25">
      <c r="A646" s="20" t="s">
        <v>1824</v>
      </c>
      <c r="B646" s="20" t="s">
        <v>1824</v>
      </c>
      <c r="C646" s="20" t="s">
        <v>1825</v>
      </c>
    </row>
    <row r="647" spans="1:3" ht="11.25">
      <c r="A647" s="20" t="s">
        <v>1824</v>
      </c>
      <c r="B647" s="20" t="s">
        <v>1826</v>
      </c>
      <c r="C647" s="20" t="s">
        <v>1827</v>
      </c>
    </row>
    <row r="648" spans="1:3" ht="11.25">
      <c r="A648" s="20" t="s">
        <v>1824</v>
      </c>
      <c r="B648" s="20" t="s">
        <v>1828</v>
      </c>
      <c r="C648" s="20" t="s">
        <v>1829</v>
      </c>
    </row>
    <row r="649" spans="1:3" ht="11.25">
      <c r="A649" s="20" t="s">
        <v>1824</v>
      </c>
      <c r="B649" s="20" t="s">
        <v>1830</v>
      </c>
      <c r="C649" s="20" t="s">
        <v>1831</v>
      </c>
    </row>
    <row r="650" spans="1:3" ht="11.25">
      <c r="A650" s="20" t="s">
        <v>1824</v>
      </c>
      <c r="B650" s="20" t="s">
        <v>1832</v>
      </c>
      <c r="C650" s="20" t="s">
        <v>1833</v>
      </c>
    </row>
    <row r="651" spans="1:3" ht="11.25">
      <c r="A651" s="20" t="s">
        <v>1824</v>
      </c>
      <c r="B651" s="20" t="s">
        <v>1834</v>
      </c>
      <c r="C651" s="20" t="s">
        <v>1835</v>
      </c>
    </row>
    <row r="652" spans="1:3" ht="11.25">
      <c r="A652" s="20" t="s">
        <v>1824</v>
      </c>
      <c r="B652" s="20" t="s">
        <v>1836</v>
      </c>
      <c r="C652" s="20" t="s">
        <v>1837</v>
      </c>
    </row>
    <row r="653" spans="1:3" ht="11.25">
      <c r="A653" s="20" t="s">
        <v>1824</v>
      </c>
      <c r="B653" s="20" t="s">
        <v>1838</v>
      </c>
      <c r="C653" s="20" t="s">
        <v>1839</v>
      </c>
    </row>
    <row r="654" spans="1:3" ht="11.25">
      <c r="A654" s="20" t="s">
        <v>1824</v>
      </c>
      <c r="B654" s="20" t="s">
        <v>1840</v>
      </c>
      <c r="C654" s="20" t="s">
        <v>1841</v>
      </c>
    </row>
    <row r="655" spans="1:3" ht="11.25">
      <c r="A655" s="20" t="s">
        <v>1824</v>
      </c>
      <c r="B655" s="20" t="s">
        <v>1842</v>
      </c>
      <c r="C655" s="20" t="s">
        <v>1843</v>
      </c>
    </row>
    <row r="656" spans="1:3" ht="11.25">
      <c r="A656" s="20" t="s">
        <v>1824</v>
      </c>
      <c r="B656" s="20" t="s">
        <v>1844</v>
      </c>
      <c r="C656" s="20" t="s">
        <v>1845</v>
      </c>
    </row>
    <row r="657" spans="1:3" ht="11.25">
      <c r="A657" s="20" t="s">
        <v>1824</v>
      </c>
      <c r="B657" s="20" t="s">
        <v>1846</v>
      </c>
      <c r="C657" s="20" t="s">
        <v>1847</v>
      </c>
    </row>
    <row r="658" spans="1:3" ht="11.25">
      <c r="A658" s="20" t="s">
        <v>1824</v>
      </c>
      <c r="B658" s="20" t="s">
        <v>1848</v>
      </c>
      <c r="C658" s="20" t="s">
        <v>1849</v>
      </c>
    </row>
    <row r="659" spans="1:3" ht="11.25">
      <c r="A659" s="20" t="s">
        <v>1824</v>
      </c>
      <c r="B659" s="20" t="s">
        <v>1850</v>
      </c>
      <c r="C659" s="20" t="s">
        <v>1851</v>
      </c>
    </row>
    <row r="660" spans="1:3" ht="11.25">
      <c r="A660" s="20" t="s">
        <v>1824</v>
      </c>
      <c r="B660" s="20" t="s">
        <v>1852</v>
      </c>
      <c r="C660" s="20" t="s">
        <v>1853</v>
      </c>
    </row>
    <row r="661" spans="1:3" ht="11.25">
      <c r="A661" s="20" t="s">
        <v>1824</v>
      </c>
      <c r="B661" s="20" t="s">
        <v>1854</v>
      </c>
      <c r="C661" s="20" t="s">
        <v>1855</v>
      </c>
    </row>
    <row r="662" spans="1:3" ht="11.25">
      <c r="A662" s="20" t="s">
        <v>1824</v>
      </c>
      <c r="B662" s="20" t="s">
        <v>1856</v>
      </c>
      <c r="C662" s="20" t="s">
        <v>1857</v>
      </c>
    </row>
    <row r="663" spans="1:3" ht="11.25">
      <c r="A663" s="20" t="s">
        <v>1824</v>
      </c>
      <c r="B663" s="20" t="s">
        <v>1858</v>
      </c>
      <c r="C663" s="20" t="s">
        <v>1859</v>
      </c>
    </row>
    <row r="664" spans="1:3" ht="11.25">
      <c r="A664" s="20" t="s">
        <v>1824</v>
      </c>
      <c r="B664" s="20" t="s">
        <v>1860</v>
      </c>
      <c r="C664" s="20" t="s">
        <v>1861</v>
      </c>
    </row>
    <row r="665" spans="1:3" ht="11.25">
      <c r="A665" s="20" t="s">
        <v>1824</v>
      </c>
      <c r="B665" s="20" t="s">
        <v>1862</v>
      </c>
      <c r="C665" s="20" t="s">
        <v>1863</v>
      </c>
    </row>
    <row r="666" spans="1:3" ht="11.25">
      <c r="A666" s="20" t="s">
        <v>1824</v>
      </c>
      <c r="B666" s="20" t="s">
        <v>1864</v>
      </c>
      <c r="C666" s="20" t="s">
        <v>1865</v>
      </c>
    </row>
    <row r="667" spans="1:3" ht="11.25">
      <c r="A667" s="20" t="s">
        <v>1824</v>
      </c>
      <c r="B667" s="20" t="s">
        <v>1866</v>
      </c>
      <c r="C667" s="20" t="s">
        <v>1867</v>
      </c>
    </row>
    <row r="668" spans="1:3" ht="11.25">
      <c r="A668" s="20" t="s">
        <v>1824</v>
      </c>
      <c r="B668" s="20" t="s">
        <v>1868</v>
      </c>
      <c r="C668" s="20" t="s">
        <v>1869</v>
      </c>
    </row>
    <row r="669" spans="1:3" ht="11.25">
      <c r="A669" s="20" t="s">
        <v>1824</v>
      </c>
      <c r="B669" s="20" t="s">
        <v>1674</v>
      </c>
      <c r="C669" s="20" t="s">
        <v>1870</v>
      </c>
    </row>
    <row r="670" spans="1:3" ht="11.25">
      <c r="A670" s="20" t="s">
        <v>1824</v>
      </c>
      <c r="B670" s="20" t="s">
        <v>1871</v>
      </c>
      <c r="C670" s="20" t="s">
        <v>1872</v>
      </c>
    </row>
    <row r="671" spans="1:3" ht="11.25">
      <c r="A671" s="20" t="s">
        <v>1873</v>
      </c>
      <c r="B671" s="20" t="s">
        <v>1873</v>
      </c>
      <c r="C671" s="20" t="s">
        <v>1874</v>
      </c>
    </row>
    <row r="672" spans="1:3" ht="11.25">
      <c r="A672" s="20" t="s">
        <v>1873</v>
      </c>
      <c r="B672" s="20" t="s">
        <v>1875</v>
      </c>
      <c r="C672" s="20" t="s">
        <v>1876</v>
      </c>
    </row>
    <row r="673" spans="1:3" ht="11.25">
      <c r="A673" s="20" t="s">
        <v>1873</v>
      </c>
      <c r="B673" s="20" t="s">
        <v>1877</v>
      </c>
      <c r="C673" s="20" t="s">
        <v>1878</v>
      </c>
    </row>
    <row r="674" spans="1:3" ht="11.25">
      <c r="A674" s="20" t="s">
        <v>1873</v>
      </c>
      <c r="B674" s="20" t="s">
        <v>1879</v>
      </c>
      <c r="C674" s="20" t="s">
        <v>1880</v>
      </c>
    </row>
    <row r="675" spans="1:3" ht="11.25">
      <c r="A675" s="20" t="s">
        <v>1873</v>
      </c>
      <c r="B675" s="20" t="s">
        <v>1881</v>
      </c>
      <c r="C675" s="20" t="s">
        <v>1882</v>
      </c>
    </row>
    <row r="676" spans="1:3" ht="11.25">
      <c r="A676" s="20" t="s">
        <v>1873</v>
      </c>
      <c r="B676" s="20" t="s">
        <v>1883</v>
      </c>
      <c r="C676" s="20" t="s">
        <v>1884</v>
      </c>
    </row>
    <row r="677" spans="1:3" ht="11.25">
      <c r="A677" s="20" t="s">
        <v>1873</v>
      </c>
      <c r="B677" s="20" t="s">
        <v>1885</v>
      </c>
      <c r="C677" s="20" t="s">
        <v>1886</v>
      </c>
    </row>
    <row r="678" spans="1:3" ht="11.25">
      <c r="A678" s="20" t="s">
        <v>1873</v>
      </c>
      <c r="B678" s="20" t="s">
        <v>1887</v>
      </c>
      <c r="C678" s="20" t="s">
        <v>1888</v>
      </c>
    </row>
    <row r="679" spans="1:3" ht="11.25">
      <c r="A679" s="20" t="s">
        <v>1873</v>
      </c>
      <c r="B679" s="20" t="s">
        <v>1889</v>
      </c>
      <c r="C679" s="20" t="s">
        <v>1890</v>
      </c>
    </row>
    <row r="680" spans="1:3" ht="11.25">
      <c r="A680" s="20" t="s">
        <v>1873</v>
      </c>
      <c r="B680" s="20" t="s">
        <v>1891</v>
      </c>
      <c r="C680" s="20" t="s">
        <v>1892</v>
      </c>
    </row>
    <row r="681" spans="1:3" ht="11.25">
      <c r="A681" s="20" t="s">
        <v>1873</v>
      </c>
      <c r="B681" s="20" t="s">
        <v>1893</v>
      </c>
      <c r="C681" s="20" t="s">
        <v>1894</v>
      </c>
    </row>
    <row r="682" spans="1:3" ht="11.25">
      <c r="A682" s="20" t="s">
        <v>1873</v>
      </c>
      <c r="B682" s="20" t="s">
        <v>1895</v>
      </c>
      <c r="C682" s="20" t="s">
        <v>1896</v>
      </c>
    </row>
    <row r="683" spans="1:3" ht="11.25">
      <c r="A683" s="20" t="s">
        <v>1873</v>
      </c>
      <c r="B683" s="20" t="s">
        <v>1897</v>
      </c>
      <c r="C683" s="20" t="s">
        <v>1898</v>
      </c>
    </row>
    <row r="684" spans="1:3" ht="11.25">
      <c r="A684" s="20" t="s">
        <v>1873</v>
      </c>
      <c r="B684" s="20" t="s">
        <v>1899</v>
      </c>
      <c r="C684" s="20" t="s">
        <v>1900</v>
      </c>
    </row>
    <row r="685" spans="1:3" ht="11.25">
      <c r="A685" s="20" t="s">
        <v>1873</v>
      </c>
      <c r="B685" s="20" t="s">
        <v>1901</v>
      </c>
      <c r="C685" s="20" t="s">
        <v>1902</v>
      </c>
    </row>
    <row r="686" spans="1:3" ht="11.25">
      <c r="A686" s="20" t="s">
        <v>1873</v>
      </c>
      <c r="B686" s="20" t="s">
        <v>1903</v>
      </c>
      <c r="C686" s="20" t="s">
        <v>1904</v>
      </c>
    </row>
    <row r="687" spans="1:3" ht="11.25">
      <c r="A687" s="20" t="s">
        <v>1873</v>
      </c>
      <c r="B687" s="20" t="s">
        <v>1905</v>
      </c>
      <c r="C687" s="20" t="s">
        <v>1906</v>
      </c>
    </row>
    <row r="688" spans="1:3" ht="11.25">
      <c r="A688" s="20" t="s">
        <v>1873</v>
      </c>
      <c r="B688" s="20" t="s">
        <v>1907</v>
      </c>
      <c r="C688" s="20" t="s">
        <v>1908</v>
      </c>
    </row>
    <row r="689" spans="1:3" ht="11.25">
      <c r="A689" s="20" t="s">
        <v>1873</v>
      </c>
      <c r="B689" s="20" t="s">
        <v>1909</v>
      </c>
      <c r="C689" s="20" t="s">
        <v>1910</v>
      </c>
    </row>
    <row r="690" spans="1:3" ht="11.25">
      <c r="A690" s="20" t="s">
        <v>1873</v>
      </c>
      <c r="B690" s="20" t="s">
        <v>1911</v>
      </c>
      <c r="C690" s="20" t="s">
        <v>1912</v>
      </c>
    </row>
    <row r="691" spans="1:3" ht="11.25">
      <c r="A691" s="20" t="s">
        <v>1873</v>
      </c>
      <c r="B691" s="20" t="s">
        <v>1913</v>
      </c>
      <c r="C691" s="20" t="s">
        <v>1914</v>
      </c>
    </row>
    <row r="692" spans="1:3" ht="11.25">
      <c r="A692" s="20" t="s">
        <v>1873</v>
      </c>
      <c r="B692" s="20" t="s">
        <v>1915</v>
      </c>
      <c r="C692" s="20" t="s">
        <v>1916</v>
      </c>
    </row>
    <row r="693" spans="1:3" ht="11.25">
      <c r="A693" s="20" t="s">
        <v>1873</v>
      </c>
      <c r="B693" s="20" t="s">
        <v>1917</v>
      </c>
      <c r="C693" s="20" t="s">
        <v>1918</v>
      </c>
    </row>
    <row r="694" spans="1:3" ht="11.25">
      <c r="A694" s="20" t="s">
        <v>1873</v>
      </c>
      <c r="B694" s="20" t="s">
        <v>1919</v>
      </c>
      <c r="C694" s="20" t="s">
        <v>1920</v>
      </c>
    </row>
    <row r="695" spans="1:3" ht="11.25">
      <c r="A695" s="20" t="s">
        <v>1921</v>
      </c>
      <c r="B695" s="20" t="s">
        <v>1921</v>
      </c>
      <c r="C695" s="20" t="s">
        <v>1922</v>
      </c>
    </row>
    <row r="696" spans="1:3" ht="11.25">
      <c r="A696" s="20" t="s">
        <v>1921</v>
      </c>
      <c r="B696" s="20" t="s">
        <v>1923</v>
      </c>
      <c r="C696" s="20" t="s">
        <v>1924</v>
      </c>
    </row>
    <row r="697" spans="1:3" ht="11.25">
      <c r="A697" s="20" t="s">
        <v>1921</v>
      </c>
      <c r="B697" s="20" t="s">
        <v>1925</v>
      </c>
      <c r="C697" s="20" t="s">
        <v>1926</v>
      </c>
    </row>
    <row r="698" spans="1:3" ht="11.25">
      <c r="A698" s="20" t="s">
        <v>1921</v>
      </c>
      <c r="B698" s="20" t="s">
        <v>1927</v>
      </c>
      <c r="C698" s="20" t="s">
        <v>1928</v>
      </c>
    </row>
    <row r="699" spans="1:3" ht="11.25">
      <c r="A699" s="20" t="s">
        <v>1921</v>
      </c>
      <c r="B699" s="20" t="s">
        <v>1929</v>
      </c>
      <c r="C699" s="20" t="s">
        <v>1930</v>
      </c>
    </row>
    <row r="700" spans="1:3" ht="11.25">
      <c r="A700" s="20" t="s">
        <v>1921</v>
      </c>
      <c r="B700" s="20" t="s">
        <v>1931</v>
      </c>
      <c r="C700" s="20" t="s">
        <v>1932</v>
      </c>
    </row>
    <row r="701" spans="1:3" ht="11.25">
      <c r="A701" s="20" t="s">
        <v>1921</v>
      </c>
      <c r="B701" s="20" t="s">
        <v>1933</v>
      </c>
      <c r="C701" s="20" t="s">
        <v>1934</v>
      </c>
    </row>
    <row r="702" spans="1:3" ht="11.25">
      <c r="A702" s="20" t="s">
        <v>1921</v>
      </c>
      <c r="B702" s="20" t="s">
        <v>1935</v>
      </c>
      <c r="C702" s="20" t="s">
        <v>1936</v>
      </c>
    </row>
    <row r="703" spans="1:3" ht="11.25">
      <c r="A703" s="20" t="s">
        <v>1921</v>
      </c>
      <c r="B703" s="20" t="s">
        <v>1937</v>
      </c>
      <c r="C703" s="20" t="s">
        <v>1938</v>
      </c>
    </row>
    <row r="704" spans="1:3" ht="11.25">
      <c r="A704" s="20" t="s">
        <v>1921</v>
      </c>
      <c r="B704" s="20" t="s">
        <v>1939</v>
      </c>
      <c r="C704" s="20" t="s">
        <v>1940</v>
      </c>
    </row>
    <row r="705" spans="1:3" ht="11.25">
      <c r="A705" s="20" t="s">
        <v>1921</v>
      </c>
      <c r="B705" s="20" t="s">
        <v>1941</v>
      </c>
      <c r="C705" s="20" t="s">
        <v>1942</v>
      </c>
    </row>
    <row r="706" spans="1:3" ht="11.25">
      <c r="A706" s="20" t="s">
        <v>1921</v>
      </c>
      <c r="B706" s="20" t="s">
        <v>1943</v>
      </c>
      <c r="C706" s="20" t="s">
        <v>1944</v>
      </c>
    </row>
    <row r="707" spans="1:3" ht="11.25">
      <c r="A707" s="20" t="s">
        <v>1921</v>
      </c>
      <c r="B707" s="20" t="s">
        <v>1945</v>
      </c>
      <c r="C707" s="20" t="s">
        <v>1946</v>
      </c>
    </row>
    <row r="708" spans="1:3" ht="11.25">
      <c r="A708" s="20" t="s">
        <v>1921</v>
      </c>
      <c r="B708" s="20" t="s">
        <v>1947</v>
      </c>
      <c r="C708" s="20" t="s">
        <v>1948</v>
      </c>
    </row>
    <row r="709" spans="1:3" ht="11.25">
      <c r="A709" s="20" t="s">
        <v>1949</v>
      </c>
      <c r="B709" s="20" t="s">
        <v>1949</v>
      </c>
      <c r="C709" s="20" t="s">
        <v>1950</v>
      </c>
    </row>
    <row r="710" spans="1:3" ht="11.25">
      <c r="A710" s="20" t="s">
        <v>1949</v>
      </c>
      <c r="B710" s="20" t="s">
        <v>1951</v>
      </c>
      <c r="C710" s="20" t="s">
        <v>1952</v>
      </c>
    </row>
    <row r="711" spans="1:3" ht="11.25">
      <c r="A711" s="20" t="s">
        <v>1949</v>
      </c>
      <c r="B711" s="20" t="s">
        <v>1953</v>
      </c>
      <c r="C711" s="20" t="s">
        <v>1954</v>
      </c>
    </row>
    <row r="712" spans="1:3" ht="11.25">
      <c r="A712" s="20" t="s">
        <v>1949</v>
      </c>
      <c r="B712" s="20" t="s">
        <v>1955</v>
      </c>
      <c r="C712" s="20" t="s">
        <v>1956</v>
      </c>
    </row>
    <row r="713" spans="1:3" ht="11.25">
      <c r="A713" s="20" t="s">
        <v>1949</v>
      </c>
      <c r="B713" s="20" t="s">
        <v>1957</v>
      </c>
      <c r="C713" s="20" t="s">
        <v>1958</v>
      </c>
    </row>
    <row r="714" spans="1:3" ht="11.25">
      <c r="A714" s="20" t="s">
        <v>1949</v>
      </c>
      <c r="B714" s="20" t="s">
        <v>1959</v>
      </c>
      <c r="C714" s="20" t="s">
        <v>1960</v>
      </c>
    </row>
    <row r="715" spans="1:3" ht="11.25">
      <c r="A715" s="20" t="s">
        <v>1949</v>
      </c>
      <c r="B715" s="20" t="s">
        <v>1961</v>
      </c>
      <c r="C715" s="20" t="s">
        <v>1962</v>
      </c>
    </row>
    <row r="716" spans="1:3" ht="11.25">
      <c r="A716" s="20" t="s">
        <v>1949</v>
      </c>
      <c r="B716" s="20" t="s">
        <v>1963</v>
      </c>
      <c r="C716" s="20" t="s">
        <v>1964</v>
      </c>
    </row>
    <row r="717" spans="1:3" ht="11.25">
      <c r="A717" s="20" t="s">
        <v>1949</v>
      </c>
      <c r="B717" s="20" t="s">
        <v>1965</v>
      </c>
      <c r="C717" s="20" t="s">
        <v>1966</v>
      </c>
    </row>
    <row r="718" spans="1:3" ht="11.25">
      <c r="A718" s="20" t="s">
        <v>1949</v>
      </c>
      <c r="B718" s="20" t="s">
        <v>1967</v>
      </c>
      <c r="C718" s="20" t="s">
        <v>1968</v>
      </c>
    </row>
    <row r="719" spans="1:3" ht="11.25">
      <c r="A719" s="20" t="s">
        <v>1949</v>
      </c>
      <c r="B719" s="20" t="s">
        <v>1969</v>
      </c>
      <c r="C719" s="20" t="s">
        <v>1970</v>
      </c>
    </row>
    <row r="720" spans="1:3" ht="11.25">
      <c r="A720" s="20" t="s">
        <v>1949</v>
      </c>
      <c r="B720" s="20" t="s">
        <v>1971</v>
      </c>
      <c r="C720" s="20" t="s">
        <v>1972</v>
      </c>
    </row>
    <row r="721" spans="1:3" ht="11.25">
      <c r="A721" s="20" t="s">
        <v>1949</v>
      </c>
      <c r="B721" s="20" t="s">
        <v>1973</v>
      </c>
      <c r="C721" s="20" t="s">
        <v>1974</v>
      </c>
    </row>
    <row r="722" spans="1:3" ht="11.25">
      <c r="A722" s="20" t="s">
        <v>1949</v>
      </c>
      <c r="B722" s="20" t="s">
        <v>1975</v>
      </c>
      <c r="C722" s="20" t="s">
        <v>1976</v>
      </c>
    </row>
    <row r="723" spans="1:3" ht="11.25">
      <c r="A723" s="20" t="s">
        <v>1977</v>
      </c>
      <c r="B723" s="20" t="s">
        <v>1977</v>
      </c>
      <c r="C723" s="20" t="s">
        <v>1978</v>
      </c>
    </row>
    <row r="724" spans="1:3" ht="11.25">
      <c r="A724" s="20" t="s">
        <v>1977</v>
      </c>
      <c r="B724" s="20" t="s">
        <v>1979</v>
      </c>
      <c r="C724" s="20" t="s">
        <v>1980</v>
      </c>
    </row>
    <row r="725" spans="1:3" ht="11.25">
      <c r="A725" s="20" t="s">
        <v>1977</v>
      </c>
      <c r="B725" s="20" t="s">
        <v>1981</v>
      </c>
      <c r="C725" s="20" t="s">
        <v>1982</v>
      </c>
    </row>
    <row r="726" spans="1:3" ht="11.25">
      <c r="A726" s="20" t="s">
        <v>1977</v>
      </c>
      <c r="B726" s="20" t="s">
        <v>1983</v>
      </c>
      <c r="C726" s="20" t="s">
        <v>1984</v>
      </c>
    </row>
    <row r="727" spans="1:3" ht="11.25">
      <c r="A727" s="20" t="s">
        <v>1977</v>
      </c>
      <c r="B727" s="20" t="s">
        <v>1985</v>
      </c>
      <c r="C727" s="20" t="s">
        <v>1986</v>
      </c>
    </row>
    <row r="728" spans="1:3" ht="11.25">
      <c r="A728" s="20" t="s">
        <v>1977</v>
      </c>
      <c r="B728" s="20" t="s">
        <v>1987</v>
      </c>
      <c r="C728" s="20" t="s">
        <v>1988</v>
      </c>
    </row>
    <row r="729" spans="1:3" ht="11.25">
      <c r="A729" s="20" t="s">
        <v>1977</v>
      </c>
      <c r="B729" s="20" t="s">
        <v>1989</v>
      </c>
      <c r="C729" s="20" t="s">
        <v>1990</v>
      </c>
    </row>
    <row r="730" spans="1:3" ht="11.25">
      <c r="A730" s="20" t="s">
        <v>1977</v>
      </c>
      <c r="B730" s="20" t="s">
        <v>1991</v>
      </c>
      <c r="C730" s="20" t="s">
        <v>1992</v>
      </c>
    </row>
    <row r="731" spans="1:3" ht="11.25">
      <c r="A731" s="20" t="s">
        <v>1977</v>
      </c>
      <c r="B731" s="20" t="s">
        <v>1993</v>
      </c>
      <c r="C731" s="20" t="s">
        <v>1994</v>
      </c>
    </row>
    <row r="732" spans="1:3" ht="11.25">
      <c r="A732" s="20" t="s">
        <v>1977</v>
      </c>
      <c r="B732" s="20" t="s">
        <v>1995</v>
      </c>
      <c r="C732" s="20" t="s">
        <v>1996</v>
      </c>
    </row>
    <row r="733" spans="1:3" ht="11.25">
      <c r="A733" s="20" t="s">
        <v>1977</v>
      </c>
      <c r="B733" s="20" t="s">
        <v>1997</v>
      </c>
      <c r="C733" s="20" t="s">
        <v>1998</v>
      </c>
    </row>
    <row r="734" spans="1:3" ht="11.25">
      <c r="A734" s="20" t="s">
        <v>1977</v>
      </c>
      <c r="B734" s="20" t="s">
        <v>1999</v>
      </c>
      <c r="C734" s="20" t="s">
        <v>2000</v>
      </c>
    </row>
    <row r="735" spans="1:3" ht="11.25">
      <c r="A735" s="20" t="s">
        <v>1977</v>
      </c>
      <c r="B735" s="20" t="s">
        <v>2001</v>
      </c>
      <c r="C735" s="20" t="s">
        <v>2002</v>
      </c>
    </row>
    <row r="736" spans="1:3" ht="11.25">
      <c r="A736" s="20" t="s">
        <v>1977</v>
      </c>
      <c r="B736" s="20" t="s">
        <v>2003</v>
      </c>
      <c r="C736" s="20" t="s">
        <v>2004</v>
      </c>
    </row>
    <row r="737" spans="1:3" ht="11.25">
      <c r="A737" s="20" t="s">
        <v>1977</v>
      </c>
      <c r="B737" s="20" t="s">
        <v>2005</v>
      </c>
      <c r="C737" s="20" t="s">
        <v>2006</v>
      </c>
    </row>
    <row r="738" spans="1:3" ht="11.25">
      <c r="A738" s="20" t="s">
        <v>1977</v>
      </c>
      <c r="B738" s="20" t="s">
        <v>2007</v>
      </c>
      <c r="C738" s="20" t="s">
        <v>2008</v>
      </c>
    </row>
    <row r="739" spans="1:3" ht="11.25">
      <c r="A739" s="20" t="s">
        <v>1977</v>
      </c>
      <c r="B739" s="20" t="s">
        <v>2009</v>
      </c>
      <c r="C739" s="20" t="s">
        <v>2010</v>
      </c>
    </row>
    <row r="740" spans="1:3" ht="11.25">
      <c r="A740" s="20" t="s">
        <v>1977</v>
      </c>
      <c r="B740" s="20" t="s">
        <v>2011</v>
      </c>
      <c r="C740" s="20" t="s">
        <v>2012</v>
      </c>
    </row>
    <row r="741" spans="1:3" ht="11.25">
      <c r="A741" s="20" t="s">
        <v>1977</v>
      </c>
      <c r="B741" s="20" t="s">
        <v>2013</v>
      </c>
      <c r="C741" s="20" t="s">
        <v>2014</v>
      </c>
    </row>
    <row r="742" spans="1:3" ht="11.25">
      <c r="A742" s="20" t="s">
        <v>1977</v>
      </c>
      <c r="B742" s="20" t="s">
        <v>2015</v>
      </c>
      <c r="C742" s="20" t="s">
        <v>2016</v>
      </c>
    </row>
    <row r="743" spans="1:3" ht="11.25">
      <c r="A743" s="20" t="s">
        <v>1977</v>
      </c>
      <c r="B743" s="20" t="s">
        <v>2017</v>
      </c>
      <c r="C743" s="20" t="s">
        <v>2018</v>
      </c>
    </row>
    <row r="744" spans="1:3" ht="11.25">
      <c r="A744" s="20" t="s">
        <v>1977</v>
      </c>
      <c r="B744" s="20" t="s">
        <v>2019</v>
      </c>
      <c r="C744" s="20" t="s">
        <v>2020</v>
      </c>
    </row>
    <row r="745" spans="1:3" ht="11.25">
      <c r="A745" s="20" t="s">
        <v>1977</v>
      </c>
      <c r="B745" s="20" t="s">
        <v>2021</v>
      </c>
      <c r="C745" s="20" t="s">
        <v>2022</v>
      </c>
    </row>
    <row r="746" spans="1:3" ht="11.25">
      <c r="A746" s="20" t="s">
        <v>1977</v>
      </c>
      <c r="B746" s="20" t="s">
        <v>2023</v>
      </c>
      <c r="C746" s="20" t="s">
        <v>2024</v>
      </c>
    </row>
    <row r="747" spans="1:3" ht="11.25">
      <c r="A747" s="20" t="s">
        <v>1977</v>
      </c>
      <c r="B747" s="20" t="s">
        <v>2025</v>
      </c>
      <c r="C747" s="20" t="s">
        <v>2026</v>
      </c>
    </row>
    <row r="748" spans="1:3" ht="11.25">
      <c r="A748" s="20" t="s">
        <v>1977</v>
      </c>
      <c r="B748" s="20" t="s">
        <v>2027</v>
      </c>
      <c r="C748" s="20" t="s">
        <v>2028</v>
      </c>
    </row>
    <row r="749" spans="1:3" ht="11.25">
      <c r="A749" s="20" t="s">
        <v>2029</v>
      </c>
      <c r="B749" s="20" t="s">
        <v>2031</v>
      </c>
      <c r="C749" s="20" t="s">
        <v>2030</v>
      </c>
    </row>
    <row r="750" spans="1:3" ht="11.25">
      <c r="A750" s="20" t="s">
        <v>2029</v>
      </c>
      <c r="B750" s="20" t="s">
        <v>2029</v>
      </c>
      <c r="C750" s="20" t="s">
        <v>2030</v>
      </c>
    </row>
    <row r="751" spans="1:3" ht="11.25">
      <c r="A751" s="20" t="s">
        <v>2032</v>
      </c>
      <c r="B751" s="20" t="s">
        <v>2034</v>
      </c>
      <c r="C751" s="20" t="s">
        <v>2033</v>
      </c>
    </row>
    <row r="752" spans="1:3" ht="11.25">
      <c r="A752" s="20" t="s">
        <v>2032</v>
      </c>
      <c r="B752" s="20" t="s">
        <v>2032</v>
      </c>
      <c r="C752" s="20" t="s">
        <v>2033</v>
      </c>
    </row>
    <row r="753" spans="1:3" ht="11.25">
      <c r="A753" s="20" t="s">
        <v>2035</v>
      </c>
      <c r="B753" s="20" t="s">
        <v>2037</v>
      </c>
      <c r="C753" s="20" t="s">
        <v>2036</v>
      </c>
    </row>
    <row r="754" spans="1:3" ht="11.25">
      <c r="A754" s="20" t="s">
        <v>2035</v>
      </c>
      <c r="B754" s="20" t="s">
        <v>2035</v>
      </c>
      <c r="C754" s="20" t="s">
        <v>2036</v>
      </c>
    </row>
    <row r="755" spans="1:3" ht="11.25">
      <c r="A755" s="20" t="s">
        <v>2038</v>
      </c>
      <c r="B755" s="20" t="s">
        <v>2040</v>
      </c>
      <c r="C755" s="20" t="s">
        <v>2039</v>
      </c>
    </row>
    <row r="756" spans="1:3" ht="11.25">
      <c r="A756" s="20" t="s">
        <v>2038</v>
      </c>
      <c r="B756" s="20" t="s">
        <v>2038</v>
      </c>
      <c r="C756" s="20" t="s">
        <v>2039</v>
      </c>
    </row>
    <row r="757" spans="1:3" ht="11.25">
      <c r="A757" s="20" t="s">
        <v>2041</v>
      </c>
      <c r="B757" s="20" t="s">
        <v>2043</v>
      </c>
      <c r="C757" s="20" t="s">
        <v>2042</v>
      </c>
    </row>
    <row r="758" spans="1:3" ht="11.25">
      <c r="A758" s="20" t="s">
        <v>2041</v>
      </c>
      <c r="B758" s="20" t="s">
        <v>2041</v>
      </c>
      <c r="C758" s="20" t="s">
        <v>2042</v>
      </c>
    </row>
    <row r="759" spans="1:3" ht="11.25">
      <c r="A759" s="20" t="s">
        <v>2044</v>
      </c>
      <c r="B759" s="20" t="s">
        <v>2046</v>
      </c>
      <c r="C759" s="20" t="s">
        <v>2045</v>
      </c>
    </row>
    <row r="760" spans="1:3" ht="11.25">
      <c r="A760" s="20" t="s">
        <v>2044</v>
      </c>
      <c r="B760" s="20" t="s">
        <v>2044</v>
      </c>
      <c r="C760" s="20" t="s">
        <v>2045</v>
      </c>
    </row>
    <row r="761" spans="1:3" ht="11.25">
      <c r="A761" s="20" t="s">
        <v>2047</v>
      </c>
      <c r="B761" s="20" t="s">
        <v>2049</v>
      </c>
      <c r="C761" s="20" t="s">
        <v>2048</v>
      </c>
    </row>
    <row r="762" spans="1:3" ht="11.25">
      <c r="A762" s="20" t="s">
        <v>2047</v>
      </c>
      <c r="B762" s="20" t="s">
        <v>2047</v>
      </c>
      <c r="C762" s="20" t="s">
        <v>2048</v>
      </c>
    </row>
    <row r="763" spans="1:3" ht="11.25">
      <c r="A763" s="20" t="s">
        <v>2050</v>
      </c>
      <c r="B763" s="20" t="s">
        <v>2052</v>
      </c>
      <c r="C763" s="20" t="s">
        <v>2051</v>
      </c>
    </row>
    <row r="764" spans="1:3" ht="11.25">
      <c r="A764" s="20" t="s">
        <v>2050</v>
      </c>
      <c r="B764" s="20" t="s">
        <v>2050</v>
      </c>
      <c r="C764" s="20" t="s">
        <v>2051</v>
      </c>
    </row>
    <row r="765" spans="1:3" ht="11.25">
      <c r="A765" s="20" t="s">
        <v>2053</v>
      </c>
      <c r="B765" s="20" t="s">
        <v>2055</v>
      </c>
      <c r="C765" s="20" t="s">
        <v>2054</v>
      </c>
    </row>
    <row r="766" spans="1:3" ht="11.25">
      <c r="A766" s="20" t="s">
        <v>2053</v>
      </c>
      <c r="B766" s="20" t="s">
        <v>2053</v>
      </c>
      <c r="C766" s="20" t="s">
        <v>2054</v>
      </c>
    </row>
    <row r="767" spans="1:3" ht="11.25">
      <c r="A767" s="20" t="s">
        <v>2056</v>
      </c>
      <c r="B767" s="20" t="s">
        <v>2058</v>
      </c>
      <c r="C767" s="20" t="s">
        <v>2057</v>
      </c>
    </row>
    <row r="768" spans="1:3" ht="11.25">
      <c r="A768" s="20" t="s">
        <v>2056</v>
      </c>
      <c r="B768" s="20" t="s">
        <v>2056</v>
      </c>
      <c r="C768" s="20" t="s">
        <v>2057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Admin</cp:lastModifiedBy>
  <cp:lastPrinted>2009-02-10T19:30:38Z</cp:lastPrinted>
  <dcterms:created xsi:type="dcterms:W3CDTF">2004-05-21T07:18:45Z</dcterms:created>
  <dcterms:modified xsi:type="dcterms:W3CDTF">2012-04-26T19:47:04Z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